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omments7.xml" ContentType="application/vnd.openxmlformats-officedocument.spreadsheetml.comment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omments8.xml" ContentType="application/vnd.openxmlformats-officedocument.spreadsheetml.comments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ttps://dbsw-my.sharepoint.com/personal/levi_luy_deutschebahn_com/Documents/Ausschreibungen/26FEI85189 - 26KSP12_WE_Fulda/1_Ausschreibung/6_Urkalkulation/"/>
    </mc:Choice>
  </mc:AlternateContent>
  <xr:revisionPtr revIDLastSave="16" documentId="13_ncr:1_{79579E67-3295-4690-83C6-0297F16ACAD6}" xr6:coauthVersionLast="47" xr6:coauthVersionMax="47" xr10:uidLastSave="{5AB69A7A-0F6B-4C30-AC2B-A1121618A362}"/>
  <bookViews>
    <workbookView xWindow="-120" yWindow="-120" windowWidth="29040" windowHeight="15720" tabRatio="915" activeTab="13" xr2:uid="{00000000-000D-0000-FFFF-FFFF00000000}"/>
  </bookViews>
  <sheets>
    <sheet name="FA" sheetId="125" r:id="rId1"/>
    <sheet name="Hand-ATWS" sheetId="114" r:id="rId2"/>
    <sheet name="Sh2" sheetId="92" r:id="rId3"/>
    <sheet name="Lf-Satz" sheetId="116" r:id="rId4"/>
    <sheet name="Lf1" sheetId="117" r:id="rId5"/>
    <sheet name="Lf2-3" sheetId="118" r:id="rId6"/>
    <sheet name="El6" sheetId="107" r:id="rId7"/>
    <sheet name="Sakra" sheetId="96" r:id="rId8"/>
    <sheet name="Sipo" sheetId="97" r:id="rId9"/>
    <sheet name="BEB" sheetId="98" r:id="rId10"/>
    <sheet name="SAS" sheetId="99" r:id="rId11"/>
    <sheet name="Hinweise zu Personal" sheetId="87" r:id="rId12"/>
    <sheet name="Gerät" sheetId="79" r:id="rId13"/>
    <sheet name="Personal" sheetId="86" r:id="rId14"/>
  </sheets>
  <definedNames>
    <definedName name="_xlnm._FilterDatabase" localSheetId="9" hidden="1">BEB!$A$8:$Q$50</definedName>
    <definedName name="_xlnm._FilterDatabase" localSheetId="13" hidden="1">Personal!$A$8:$Q$50</definedName>
    <definedName name="_xlnm._FilterDatabase" localSheetId="7" hidden="1">Sakra!$A$8:$Q$50</definedName>
    <definedName name="_xlnm._FilterDatabase" localSheetId="10" hidden="1">SAS!$A$8:$Q$50</definedName>
    <definedName name="_xlnm._FilterDatabase" localSheetId="8" hidden="1">Sipo!$A$8:$Q$50</definedName>
    <definedName name="_xlnm.Print_Area" localSheetId="9">BEB!$B$2:$G$60</definedName>
    <definedName name="_xlnm.Print_Area" localSheetId="6">'El6'!$B$2:$G$70</definedName>
    <definedName name="_xlnm.Print_Area" localSheetId="0">FA!$B$2:$G$70</definedName>
    <definedName name="_xlnm.Print_Area" localSheetId="12">Gerät!$B$2:$G$70</definedName>
    <definedName name="_xlnm.Print_Area" localSheetId="1">'Hand-ATWS'!$B$2:$G$70</definedName>
    <definedName name="_xlnm.Print_Area" localSheetId="11">'Hinweise zu Personal'!$B$2:$G$55</definedName>
    <definedName name="_xlnm.Print_Area" localSheetId="4">'Lf1'!$B$2:$G$70</definedName>
    <definedName name="_xlnm.Print_Area" localSheetId="5">'Lf2-3'!$B$2:$G$70</definedName>
    <definedName name="_xlnm.Print_Area" localSheetId="3">'Lf-Satz'!$B$2:$G$70</definedName>
    <definedName name="_xlnm.Print_Area" localSheetId="13">Personal!$B$2:$G$60</definedName>
    <definedName name="_xlnm.Print_Area" localSheetId="7">Sakra!$B$2:$G$60</definedName>
    <definedName name="_xlnm.Print_Area" localSheetId="10">SAS!$B$2:$G$60</definedName>
    <definedName name="_xlnm.Print_Area" localSheetId="2">'Sh2'!$B$2:$G$70</definedName>
    <definedName name="_xlnm.Print_Area" localSheetId="8">Sipo!$B$2:$G$60</definedName>
    <definedName name="VV_BEZEICHNUNG" localSheetId="9">BEB!$C$6</definedName>
    <definedName name="VV_BEZEICHNUNG" localSheetId="7">Sakra!$C$6</definedName>
    <definedName name="VV_BEZEICHNUNG" localSheetId="10">SAS!$C$6</definedName>
    <definedName name="VV_BEZEICHNUNG" localSheetId="8">Sipo!$C$6</definedName>
    <definedName name="VV_BEZEICHNUNG">Personal!$C$6</definedName>
    <definedName name="VV_BEZEICHNUNG_1" localSheetId="6">'El6'!$C$7</definedName>
    <definedName name="VV_BEZEICHNUNG_1" localSheetId="0">FA!$C$7</definedName>
    <definedName name="VV_BEZEICHNUNG_1" localSheetId="1">'Hand-ATWS'!$C$7</definedName>
    <definedName name="VV_BEZEICHNUNG_1" localSheetId="4">'Lf1'!$C$7</definedName>
    <definedName name="VV_BEZEICHNUNG_1" localSheetId="5">'Lf2-3'!$C$7</definedName>
    <definedName name="VV_BEZEICHNUNG_1" localSheetId="3">'Lf-Satz'!$C$7</definedName>
    <definedName name="VV_BEZEICHNUNG_1" localSheetId="2">'Sh2'!$C$7</definedName>
    <definedName name="VV_BEZEICHNUNG_1">Gerät!$C$7</definedName>
    <definedName name="VV_BEZEICHNUNG_2">'Hinweise zu Personal'!$C$6</definedName>
    <definedName name="VV_VORGANGSNUMMER" localSheetId="9">BEB!$C$5</definedName>
    <definedName name="VV_VORGANGSNUMMER" localSheetId="7">Sakra!$C$5</definedName>
    <definedName name="VV_VORGANGSNUMMER" localSheetId="10">SAS!$C$5</definedName>
    <definedName name="VV_VORGANGSNUMMER" localSheetId="8">Sipo!$C$5</definedName>
    <definedName name="VV_VORGANGSNUMMER">Personal!$C$5</definedName>
    <definedName name="VV_VORGANGSNUMMER_1" localSheetId="6">'El6'!$C$5</definedName>
    <definedName name="VV_VORGANGSNUMMER_1" localSheetId="0">FA!$C$5</definedName>
    <definedName name="VV_VORGANGSNUMMER_1" localSheetId="1">'Hand-ATWS'!$C$5</definedName>
    <definedName name="VV_VORGANGSNUMMER_1" localSheetId="4">'Lf1'!$C$5</definedName>
    <definedName name="VV_VORGANGSNUMMER_1" localSheetId="5">'Lf2-3'!$C$5</definedName>
    <definedName name="VV_VORGANGSNUMMER_1" localSheetId="3">'Lf-Satz'!$C$5</definedName>
    <definedName name="VV_VORGANGSNUMMER_1" localSheetId="2">'Sh2'!$C$5</definedName>
    <definedName name="VV_VORGANGSNUMMER_1">Gerät!$C$5</definedName>
    <definedName name="VV_VORGANGSNUMMER_2">'Hinweise zu Personal'!$C$5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8" i="125" l="1"/>
  <c r="G57" i="125"/>
  <c r="F55" i="125"/>
  <c r="F54" i="125"/>
  <c r="F53" i="125"/>
  <c r="F52" i="125"/>
  <c r="F51" i="125"/>
  <c r="B51" i="125"/>
  <c r="G49" i="125"/>
  <c r="F46" i="125"/>
  <c r="F45" i="125"/>
  <c r="F44" i="125"/>
  <c r="F42" i="125"/>
  <c r="F41" i="125"/>
  <c r="F37" i="125"/>
  <c r="F38" i="125" s="1"/>
  <c r="F36" i="125"/>
  <c r="F35" i="125"/>
  <c r="F34" i="125"/>
  <c r="F33" i="125"/>
  <c r="F32" i="125"/>
  <c r="G30" i="125"/>
  <c r="G29" i="125"/>
  <c r="F27" i="125"/>
  <c r="F26" i="125"/>
  <c r="F25" i="125"/>
  <c r="F24" i="125"/>
  <c r="F23" i="125"/>
  <c r="F22" i="125"/>
  <c r="F21" i="125"/>
  <c r="G19" i="125"/>
  <c r="G18" i="125"/>
  <c r="F16" i="125"/>
  <c r="F15" i="125"/>
  <c r="F14" i="125"/>
  <c r="F13" i="125"/>
  <c r="F12" i="125"/>
  <c r="F11" i="125"/>
  <c r="F10" i="125"/>
  <c r="F6" i="125"/>
  <c r="F5" i="125"/>
  <c r="F4" i="125"/>
  <c r="F3" i="125"/>
  <c r="G58" i="118"/>
  <c r="G57" i="118"/>
  <c r="F54" i="118"/>
  <c r="F53" i="118"/>
  <c r="F52" i="118"/>
  <c r="F51" i="118"/>
  <c r="F55" i="118" s="1"/>
  <c r="B51" i="118"/>
  <c r="G49" i="118"/>
  <c r="F45" i="118"/>
  <c r="F44" i="118"/>
  <c r="F42" i="118"/>
  <c r="F46" i="118" s="1"/>
  <c r="F41" i="118"/>
  <c r="F36" i="118"/>
  <c r="F35" i="118"/>
  <c r="F34" i="118"/>
  <c r="F33" i="118"/>
  <c r="F32" i="118"/>
  <c r="F37" i="118" s="1"/>
  <c r="G30" i="118"/>
  <c r="G29" i="118"/>
  <c r="F26" i="118"/>
  <c r="F25" i="118"/>
  <c r="F24" i="118"/>
  <c r="F23" i="118"/>
  <c r="F22" i="118"/>
  <c r="F21" i="118"/>
  <c r="F27" i="118" s="1"/>
  <c r="G19" i="118"/>
  <c r="G18" i="118"/>
  <c r="F15" i="118"/>
  <c r="F14" i="118"/>
  <c r="F13" i="118"/>
  <c r="F12" i="118"/>
  <c r="F11" i="118"/>
  <c r="F10" i="118"/>
  <c r="F16" i="118" s="1"/>
  <c r="F6" i="118"/>
  <c r="F5" i="118"/>
  <c r="F4" i="118"/>
  <c r="F3" i="118"/>
  <c r="G58" i="117"/>
  <c r="G57" i="117"/>
  <c r="F55" i="117"/>
  <c r="F54" i="117"/>
  <c r="F53" i="117"/>
  <c r="F52" i="117"/>
  <c r="F51" i="117"/>
  <c r="B51" i="117"/>
  <c r="G49" i="117"/>
  <c r="F45" i="117"/>
  <c r="F44" i="117"/>
  <c r="F42" i="117"/>
  <c r="F46" i="117" s="1"/>
  <c r="F41" i="117"/>
  <c r="F36" i="117"/>
  <c r="F35" i="117"/>
  <c r="F34" i="117"/>
  <c r="F33" i="117"/>
  <c r="F32" i="117"/>
  <c r="F37" i="117" s="1"/>
  <c r="G30" i="117"/>
  <c r="G29" i="117"/>
  <c r="F26" i="117"/>
  <c r="F25" i="117"/>
  <c r="F24" i="117"/>
  <c r="F23" i="117"/>
  <c r="F22" i="117"/>
  <c r="F21" i="117"/>
  <c r="F27" i="117" s="1"/>
  <c r="G19" i="117"/>
  <c r="G18" i="117"/>
  <c r="F15" i="117"/>
  <c r="F14" i="117"/>
  <c r="F13" i="117"/>
  <c r="F12" i="117"/>
  <c r="F11" i="117"/>
  <c r="F16" i="117" s="1"/>
  <c r="F10" i="117"/>
  <c r="F6" i="117"/>
  <c r="F5" i="117"/>
  <c r="F4" i="117"/>
  <c r="F3" i="117"/>
  <c r="G58" i="116"/>
  <c r="G57" i="116"/>
  <c r="F54" i="116"/>
  <c r="F53" i="116"/>
  <c r="F52" i="116"/>
  <c r="F51" i="116"/>
  <c r="F55" i="116" s="1"/>
  <c r="B51" i="116"/>
  <c r="G49" i="116"/>
  <c r="F45" i="116"/>
  <c r="F44" i="116"/>
  <c r="F42" i="116"/>
  <c r="F46" i="116" s="1"/>
  <c r="F41" i="116"/>
  <c r="F36" i="116"/>
  <c r="F35" i="116"/>
  <c r="F34" i="116"/>
  <c r="F33" i="116"/>
  <c r="F32" i="116"/>
  <c r="F37" i="116" s="1"/>
  <c r="G30" i="116"/>
  <c r="G29" i="116"/>
  <c r="F26" i="116"/>
  <c r="F25" i="116"/>
  <c r="F24" i="116"/>
  <c r="F23" i="116"/>
  <c r="F22" i="116"/>
  <c r="F21" i="116"/>
  <c r="F27" i="116" s="1"/>
  <c r="G19" i="116"/>
  <c r="G18" i="116"/>
  <c r="F15" i="116"/>
  <c r="F14" i="116"/>
  <c r="F13" i="116"/>
  <c r="F12" i="116"/>
  <c r="F11" i="116"/>
  <c r="F10" i="116"/>
  <c r="F16" i="116" s="1"/>
  <c r="F6" i="116"/>
  <c r="F5" i="116"/>
  <c r="F4" i="116"/>
  <c r="F3" i="116"/>
  <c r="G58" i="114"/>
  <c r="G57" i="114"/>
  <c r="F55" i="114"/>
  <c r="F54" i="114"/>
  <c r="F53" i="114"/>
  <c r="F52" i="114"/>
  <c r="F51" i="114"/>
  <c r="B51" i="114"/>
  <c r="G49" i="114"/>
  <c r="F45" i="114"/>
  <c r="F44" i="114"/>
  <c r="F42" i="114"/>
  <c r="F46" i="114" s="1"/>
  <c r="F41" i="114"/>
  <c r="F36" i="114"/>
  <c r="F35" i="114"/>
  <c r="F34" i="114"/>
  <c r="F37" i="114" s="1"/>
  <c r="F33" i="114"/>
  <c r="F32" i="114"/>
  <c r="G30" i="114"/>
  <c r="G29" i="114"/>
  <c r="F26" i="114"/>
  <c r="F25" i="114"/>
  <c r="F24" i="114"/>
  <c r="F23" i="114"/>
  <c r="F22" i="114"/>
  <c r="F21" i="114"/>
  <c r="F27" i="114" s="1"/>
  <c r="G19" i="114"/>
  <c r="G18" i="114"/>
  <c r="F15" i="114"/>
  <c r="F14" i="114"/>
  <c r="F13" i="114"/>
  <c r="F12" i="114"/>
  <c r="F11" i="114"/>
  <c r="F10" i="114"/>
  <c r="F16" i="114" s="1"/>
  <c r="F6" i="114"/>
  <c r="F5" i="114"/>
  <c r="F4" i="114"/>
  <c r="F3" i="114"/>
  <c r="G58" i="107"/>
  <c r="G57" i="107"/>
  <c r="F54" i="107"/>
  <c r="F53" i="107"/>
  <c r="F52" i="107"/>
  <c r="F51" i="107"/>
  <c r="F55" i="107" s="1"/>
  <c r="B51" i="107"/>
  <c r="G49" i="107"/>
  <c r="F45" i="107"/>
  <c r="F44" i="107"/>
  <c r="F42" i="107"/>
  <c r="F46" i="107" s="1"/>
  <c r="F41" i="107"/>
  <c r="F36" i="107"/>
  <c r="F35" i="107"/>
  <c r="F34" i="107"/>
  <c r="F33" i="107"/>
  <c r="F32" i="107"/>
  <c r="F37" i="107" s="1"/>
  <c r="G30" i="107"/>
  <c r="G29" i="107"/>
  <c r="F26" i="107"/>
  <c r="F25" i="107"/>
  <c r="F24" i="107"/>
  <c r="F23" i="107"/>
  <c r="F22" i="107"/>
  <c r="F21" i="107"/>
  <c r="F27" i="107" s="1"/>
  <c r="G19" i="107"/>
  <c r="G18" i="107"/>
  <c r="F16" i="107"/>
  <c r="F15" i="107"/>
  <c r="F14" i="107"/>
  <c r="F13" i="107"/>
  <c r="F12" i="107"/>
  <c r="F11" i="107"/>
  <c r="F10" i="107"/>
  <c r="F6" i="107"/>
  <c r="F5" i="107"/>
  <c r="F4" i="107"/>
  <c r="F3" i="107"/>
  <c r="G43" i="99"/>
  <c r="E41" i="99"/>
  <c r="F41" i="99" s="1"/>
  <c r="F42" i="99" s="1"/>
  <c r="E40" i="99"/>
  <c r="G36" i="99"/>
  <c r="F34" i="99"/>
  <c r="F35" i="99" s="1"/>
  <c r="E34" i="99"/>
  <c r="E33" i="99"/>
  <c r="G29" i="99"/>
  <c r="E26" i="99"/>
  <c r="E27" i="99" s="1"/>
  <c r="F27" i="99" s="1"/>
  <c r="F28" i="99" s="1"/>
  <c r="G22" i="99"/>
  <c r="F20" i="99"/>
  <c r="F19" i="99"/>
  <c r="F18" i="99"/>
  <c r="F21" i="99" s="1"/>
  <c r="F12" i="99"/>
  <c r="E11" i="99"/>
  <c r="F11" i="99" s="1"/>
  <c r="F10" i="99"/>
  <c r="E10" i="99"/>
  <c r="F9" i="99"/>
  <c r="G6" i="99"/>
  <c r="G43" i="98"/>
  <c r="E41" i="98"/>
  <c r="F41" i="98" s="1"/>
  <c r="F42" i="98" s="1"/>
  <c r="E40" i="98"/>
  <c r="G36" i="98"/>
  <c r="F34" i="98"/>
  <c r="F35" i="98" s="1"/>
  <c r="E34" i="98"/>
  <c r="E33" i="98"/>
  <c r="G29" i="98"/>
  <c r="F28" i="98"/>
  <c r="F27" i="98"/>
  <c r="E27" i="98"/>
  <c r="E26" i="98"/>
  <c r="G22" i="98"/>
  <c r="F20" i="98"/>
  <c r="F19" i="98"/>
  <c r="F18" i="98"/>
  <c r="F21" i="98" s="1"/>
  <c r="F12" i="98"/>
  <c r="E11" i="98"/>
  <c r="F11" i="98" s="1"/>
  <c r="F10" i="98"/>
  <c r="F13" i="98" s="1"/>
  <c r="E10" i="98"/>
  <c r="F9" i="98"/>
  <c r="G6" i="98"/>
  <c r="G43" i="97"/>
  <c r="E41" i="97"/>
  <c r="F41" i="97" s="1"/>
  <c r="F42" i="97" s="1"/>
  <c r="E40" i="97"/>
  <c r="G36" i="97"/>
  <c r="E33" i="97"/>
  <c r="E34" i="97" s="1"/>
  <c r="F34" i="97" s="1"/>
  <c r="F35" i="97" s="1"/>
  <c r="G29" i="97"/>
  <c r="E26" i="97"/>
  <c r="E27" i="97" s="1"/>
  <c r="F27" i="97" s="1"/>
  <c r="F28" i="97" s="1"/>
  <c r="G22" i="97"/>
  <c r="F20" i="97"/>
  <c r="F19" i="97"/>
  <c r="F18" i="97"/>
  <c r="F21" i="97" s="1"/>
  <c r="F12" i="97"/>
  <c r="E11" i="97"/>
  <c r="F11" i="97" s="1"/>
  <c r="E10" i="97"/>
  <c r="F10" i="97" s="1"/>
  <c r="F9" i="97"/>
  <c r="F13" i="97" s="1"/>
  <c r="G6" i="97"/>
  <c r="G43" i="96"/>
  <c r="E41" i="96"/>
  <c r="F41" i="96" s="1"/>
  <c r="F42" i="96" s="1"/>
  <c r="E40" i="96"/>
  <c r="G36" i="96"/>
  <c r="F34" i="96"/>
  <c r="F35" i="96" s="1"/>
  <c r="E34" i="96"/>
  <c r="E33" i="96"/>
  <c r="G29" i="96"/>
  <c r="E26" i="96"/>
  <c r="E27" i="96" s="1"/>
  <c r="F27" i="96" s="1"/>
  <c r="F28" i="96" s="1"/>
  <c r="G22" i="96"/>
  <c r="F20" i="96"/>
  <c r="F19" i="96"/>
  <c r="F18" i="96"/>
  <c r="F21" i="96" s="1"/>
  <c r="F12" i="96"/>
  <c r="E11" i="96"/>
  <c r="F11" i="96" s="1"/>
  <c r="F10" i="96"/>
  <c r="E10" i="96"/>
  <c r="F9" i="96"/>
  <c r="G6" i="96"/>
  <c r="G58" i="92"/>
  <c r="G57" i="92"/>
  <c r="F54" i="92"/>
  <c r="F53" i="92"/>
  <c r="F52" i="92"/>
  <c r="F51" i="92"/>
  <c r="F55" i="92" s="1"/>
  <c r="B51" i="92"/>
  <c r="G49" i="92"/>
  <c r="F45" i="92"/>
  <c r="F44" i="92"/>
  <c r="F42" i="92"/>
  <c r="F46" i="92" s="1"/>
  <c r="F41" i="92"/>
  <c r="F36" i="92"/>
  <c r="F35" i="92"/>
  <c r="F34" i="92"/>
  <c r="F33" i="92"/>
  <c r="F37" i="92" s="1"/>
  <c r="F32" i="92"/>
  <c r="G30" i="92"/>
  <c r="G29" i="92"/>
  <c r="F26" i="92"/>
  <c r="F25" i="92"/>
  <c r="F24" i="92"/>
  <c r="F23" i="92"/>
  <c r="F27" i="92" s="1"/>
  <c r="F22" i="92"/>
  <c r="F21" i="92"/>
  <c r="G19" i="92"/>
  <c r="G18" i="92"/>
  <c r="F15" i="92"/>
  <c r="F14" i="92"/>
  <c r="F13" i="92"/>
  <c r="F12" i="92"/>
  <c r="F16" i="92" s="1"/>
  <c r="F11" i="92"/>
  <c r="F10" i="92"/>
  <c r="F6" i="92"/>
  <c r="F5" i="92"/>
  <c r="F4" i="92"/>
  <c r="F3" i="92"/>
  <c r="F56" i="125" l="1"/>
  <c r="F57" i="125" s="1"/>
  <c r="F58" i="125" s="1"/>
  <c r="F39" i="125"/>
  <c r="F43" i="125" s="1"/>
  <c r="F47" i="125"/>
  <c r="F48" i="125" s="1"/>
  <c r="F17" i="125"/>
  <c r="F18" i="125" s="1"/>
  <c r="F19" i="125" s="1"/>
  <c r="F28" i="125"/>
  <c r="F29" i="125" s="1"/>
  <c r="F30" i="125" s="1"/>
  <c r="F38" i="118"/>
  <c r="F39" i="118" s="1"/>
  <c r="F43" i="118" s="1"/>
  <c r="F28" i="118"/>
  <c r="F29" i="118" s="1"/>
  <c r="F30" i="118" s="1"/>
  <c r="F47" i="118"/>
  <c r="F48" i="118" s="1"/>
  <c r="F56" i="118"/>
  <c r="F57" i="118"/>
  <c r="F58" i="118" s="1"/>
  <c r="F17" i="118"/>
  <c r="F18" i="118" s="1"/>
  <c r="F19" i="118" s="1"/>
  <c r="F47" i="117"/>
  <c r="F48" i="117" s="1"/>
  <c r="F38" i="117"/>
  <c r="F39" i="117" s="1"/>
  <c r="F43" i="117" s="1"/>
  <c r="F28" i="117"/>
  <c r="F29" i="117" s="1"/>
  <c r="F30" i="117" s="1"/>
  <c r="F17" i="117"/>
  <c r="F18" i="117" s="1"/>
  <c r="F19" i="117" s="1"/>
  <c r="F56" i="117"/>
  <c r="F57" i="117" s="1"/>
  <c r="F58" i="117" s="1"/>
  <c r="F48" i="116"/>
  <c r="F47" i="116"/>
  <c r="F28" i="116"/>
  <c r="F29" i="116" s="1"/>
  <c r="F30" i="116" s="1"/>
  <c r="F38" i="116"/>
  <c r="F39" i="116" s="1"/>
  <c r="F43" i="116" s="1"/>
  <c r="F56" i="116"/>
  <c r="F57" i="116" s="1"/>
  <c r="F58" i="116" s="1"/>
  <c r="F17" i="116"/>
  <c r="F18" i="116" s="1"/>
  <c r="F19" i="116" s="1"/>
  <c r="F38" i="114"/>
  <c r="F39" i="114" s="1"/>
  <c r="F43" i="114" s="1"/>
  <c r="F47" i="114"/>
  <c r="F48" i="114" s="1"/>
  <c r="F17" i="114"/>
  <c r="F18" i="114" s="1"/>
  <c r="F19" i="114" s="1"/>
  <c r="F28" i="114"/>
  <c r="F29" i="114" s="1"/>
  <c r="F30" i="114" s="1"/>
  <c r="F56" i="114"/>
  <c r="F57" i="114" s="1"/>
  <c r="F58" i="114" s="1"/>
  <c r="F47" i="107"/>
  <c r="F48" i="107" s="1"/>
  <c r="F29" i="107"/>
  <c r="F30" i="107" s="1"/>
  <c r="F28" i="107"/>
  <c r="F38" i="107"/>
  <c r="F39" i="107" s="1"/>
  <c r="F43" i="107" s="1"/>
  <c r="F56" i="107"/>
  <c r="F57" i="107" s="1"/>
  <c r="F58" i="107" s="1"/>
  <c r="F17" i="107"/>
  <c r="F18" i="107" s="1"/>
  <c r="F19" i="107" s="1"/>
  <c r="F13" i="99"/>
  <c r="F43" i="99"/>
  <c r="G44" i="99"/>
  <c r="F44" i="99"/>
  <c r="F45" i="99" s="1"/>
  <c r="G23" i="99"/>
  <c r="F22" i="99"/>
  <c r="F23" i="99" s="1"/>
  <c r="F24" i="99" s="1"/>
  <c r="F30" i="99"/>
  <c r="F31" i="99" s="1"/>
  <c r="F29" i="99"/>
  <c r="G30" i="99"/>
  <c r="F36" i="99"/>
  <c r="F37" i="99" s="1"/>
  <c r="F38" i="99" s="1"/>
  <c r="G37" i="99"/>
  <c r="G23" i="98"/>
  <c r="F22" i="98"/>
  <c r="F23" i="98"/>
  <c r="F24" i="98" s="1"/>
  <c r="G15" i="98"/>
  <c r="F14" i="98"/>
  <c r="F15" i="98"/>
  <c r="F16" i="98" s="1"/>
  <c r="F43" i="98"/>
  <c r="F44" i="98" s="1"/>
  <c r="F45" i="98" s="1"/>
  <c r="G44" i="98"/>
  <c r="F36" i="98"/>
  <c r="F37" i="98" s="1"/>
  <c r="F38" i="98" s="1"/>
  <c r="G37" i="98"/>
  <c r="F29" i="98"/>
  <c r="F30" i="98" s="1"/>
  <c r="F31" i="98" s="1"/>
  <c r="G30" i="98"/>
  <c r="G15" i="97"/>
  <c r="F14" i="97"/>
  <c r="F15" i="97" s="1"/>
  <c r="F16" i="97" s="1"/>
  <c r="G23" i="97"/>
  <c r="F22" i="97"/>
  <c r="F23" i="97" s="1"/>
  <c r="F24" i="97" s="1"/>
  <c r="F43" i="97"/>
  <c r="F44" i="97" s="1"/>
  <c r="F45" i="97" s="1"/>
  <c r="G44" i="97"/>
  <c r="F29" i="97"/>
  <c r="F30" i="97" s="1"/>
  <c r="F31" i="97" s="1"/>
  <c r="G30" i="97"/>
  <c r="F36" i="97"/>
  <c r="G37" i="97"/>
  <c r="F37" i="97"/>
  <c r="F38" i="97" s="1"/>
  <c r="F13" i="96"/>
  <c r="F43" i="96"/>
  <c r="G44" i="96"/>
  <c r="F44" i="96"/>
  <c r="F45" i="96" s="1"/>
  <c r="G23" i="96"/>
  <c r="F22" i="96"/>
  <c r="F23" i="96"/>
  <c r="F24" i="96" s="1"/>
  <c r="F30" i="96"/>
  <c r="F31" i="96" s="1"/>
  <c r="G30" i="96"/>
  <c r="F29" i="96"/>
  <c r="F36" i="96"/>
  <c r="F37" i="96" s="1"/>
  <c r="F38" i="96" s="1"/>
  <c r="G37" i="96"/>
  <c r="F17" i="92"/>
  <c r="F18" i="92" s="1"/>
  <c r="F19" i="92" s="1"/>
  <c r="F56" i="92"/>
  <c r="F57" i="92"/>
  <c r="F58" i="92" s="1"/>
  <c r="F38" i="92"/>
  <c r="F39" i="92" s="1"/>
  <c r="F43" i="92" s="1"/>
  <c r="F28" i="92"/>
  <c r="F29" i="92" s="1"/>
  <c r="F30" i="92" s="1"/>
  <c r="F47" i="92"/>
  <c r="F48" i="92" s="1"/>
  <c r="F49" i="125" l="1"/>
  <c r="G48" i="125"/>
  <c r="F49" i="118"/>
  <c r="G48" i="118"/>
  <c r="G48" i="117"/>
  <c r="F49" i="117"/>
  <c r="F49" i="116"/>
  <c r="G48" i="116"/>
  <c r="F49" i="114"/>
  <c r="G48" i="114"/>
  <c r="G48" i="107"/>
  <c r="F49" i="107"/>
  <c r="G15" i="99"/>
  <c r="F14" i="99"/>
  <c r="F15" i="99" s="1"/>
  <c r="F16" i="99" s="1"/>
  <c r="F14" i="96"/>
  <c r="F15" i="96" s="1"/>
  <c r="F16" i="96" s="1"/>
  <c r="G15" i="96"/>
  <c r="F49" i="92"/>
  <c r="G48" i="92"/>
  <c r="E37" i="87"/>
  <c r="C37" i="87"/>
  <c r="F36" i="87"/>
  <c r="F35" i="87"/>
  <c r="C35" i="87"/>
  <c r="F34" i="87"/>
  <c r="F33" i="87"/>
  <c r="C33" i="87"/>
  <c r="F32" i="87"/>
  <c r="F31" i="87"/>
  <c r="C31" i="87"/>
  <c r="F30" i="87"/>
  <c r="F29" i="87"/>
  <c r="C29" i="87"/>
  <c r="F26" i="87"/>
  <c r="E26" i="87"/>
  <c r="F25" i="87"/>
  <c r="E25" i="87"/>
  <c r="E24" i="87"/>
  <c r="F24" i="87" s="1"/>
  <c r="F23" i="87"/>
  <c r="E23" i="87"/>
  <c r="F22" i="87"/>
  <c r="E22" i="87"/>
  <c r="F21" i="87"/>
  <c r="E21" i="87"/>
  <c r="E20" i="87"/>
  <c r="E27" i="87" s="1"/>
  <c r="C27" i="87" s="1"/>
  <c r="F17" i="87"/>
  <c r="E17" i="87"/>
  <c r="E16" i="87"/>
  <c r="F16" i="87" s="1"/>
  <c r="F15" i="87"/>
  <c r="E15" i="87"/>
  <c r="E14" i="87"/>
  <c r="F14" i="87" s="1"/>
  <c r="F13" i="87"/>
  <c r="E13" i="87"/>
  <c r="E12" i="87"/>
  <c r="F12" i="87" s="1"/>
  <c r="F11" i="87"/>
  <c r="E11" i="87"/>
  <c r="E18" i="87" s="1"/>
  <c r="C18" i="87" s="1"/>
  <c r="F9" i="87"/>
  <c r="C36" i="87" s="1"/>
  <c r="G6" i="87"/>
  <c r="G43" i="86"/>
  <c r="E41" i="86"/>
  <c r="F41" i="86" s="1"/>
  <c r="F42" i="86" s="1"/>
  <c r="E40" i="86"/>
  <c r="G36" i="86"/>
  <c r="F34" i="86"/>
  <c r="F35" i="86" s="1"/>
  <c r="E34" i="86"/>
  <c r="E33" i="86"/>
  <c r="G29" i="86"/>
  <c r="F28" i="86"/>
  <c r="F29" i="86" s="1"/>
  <c r="F27" i="86"/>
  <c r="E27" i="86"/>
  <c r="E26" i="86"/>
  <c r="G22" i="86"/>
  <c r="F20" i="86"/>
  <c r="F19" i="86"/>
  <c r="F18" i="86"/>
  <c r="F21" i="86" s="1"/>
  <c r="F12" i="86"/>
  <c r="E11" i="86"/>
  <c r="F11" i="86" s="1"/>
  <c r="F10" i="86"/>
  <c r="E10" i="86"/>
  <c r="F9" i="86"/>
  <c r="F13" i="86" s="1"/>
  <c r="G6" i="86"/>
  <c r="G58" i="79"/>
  <c r="G57" i="79"/>
  <c r="F54" i="79"/>
  <c r="F53" i="79"/>
  <c r="F52" i="79"/>
  <c r="F55" i="79" s="1"/>
  <c r="F51" i="79"/>
  <c r="B51" i="79"/>
  <c r="G49" i="79"/>
  <c r="F45" i="79"/>
  <c r="F44" i="79"/>
  <c r="F42" i="79"/>
  <c r="F46" i="79" s="1"/>
  <c r="F41" i="79"/>
  <c r="F36" i="79"/>
  <c r="F35" i="79"/>
  <c r="F34" i="79"/>
  <c r="F33" i="79"/>
  <c r="F37" i="79" s="1"/>
  <c r="F32" i="79"/>
  <c r="G30" i="79"/>
  <c r="G29" i="79"/>
  <c r="F26" i="79"/>
  <c r="F25" i="79"/>
  <c r="F24" i="79"/>
  <c r="F23" i="79"/>
  <c r="F27" i="79" s="1"/>
  <c r="F22" i="79"/>
  <c r="F21" i="79"/>
  <c r="G19" i="79"/>
  <c r="G18" i="79"/>
  <c r="F16" i="79"/>
  <c r="F15" i="79"/>
  <c r="F14" i="79"/>
  <c r="F13" i="79"/>
  <c r="F12" i="79"/>
  <c r="F11" i="79"/>
  <c r="F10" i="79"/>
  <c r="F6" i="79"/>
  <c r="F5" i="79"/>
  <c r="F4" i="79"/>
  <c r="F3" i="79"/>
  <c r="F47" i="79" l="1"/>
  <c r="F48" i="79" s="1"/>
  <c r="G23" i="86"/>
  <c r="F22" i="86"/>
  <c r="F23" i="86" s="1"/>
  <c r="F24" i="86" s="1"/>
  <c r="F18" i="87"/>
  <c r="F27" i="87" s="1"/>
  <c r="F37" i="87" s="1"/>
  <c r="F38" i="87" s="1"/>
  <c r="F38" i="79"/>
  <c r="F39" i="79" s="1"/>
  <c r="F43" i="79" s="1"/>
  <c r="F36" i="86"/>
  <c r="G37" i="86"/>
  <c r="F37" i="86"/>
  <c r="F38" i="86" s="1"/>
  <c r="F29" i="79"/>
  <c r="F30" i="79" s="1"/>
  <c r="F28" i="79"/>
  <c r="G15" i="86"/>
  <c r="F14" i="86"/>
  <c r="F15" i="86" s="1"/>
  <c r="F16" i="86" s="1"/>
  <c r="F56" i="79"/>
  <c r="F57" i="79"/>
  <c r="F58" i="79" s="1"/>
  <c r="G44" i="86"/>
  <c r="F43" i="86"/>
  <c r="F44" i="86" s="1"/>
  <c r="F45" i="86" s="1"/>
  <c r="G30" i="86"/>
  <c r="F30" i="86"/>
  <c r="F31" i="86" s="1"/>
  <c r="F20" i="87"/>
  <c r="C30" i="87"/>
  <c r="C34" i="87"/>
  <c r="F17" i="79"/>
  <c r="F18" i="79" s="1"/>
  <c r="F19" i="79" s="1"/>
  <c r="C32" i="87"/>
  <c r="G48" i="79" l="1"/>
  <c r="F49" i="79"/>
  <c r="G40" i="87"/>
  <c r="F40" i="87"/>
  <c r="F39" i="8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MartinHeinrich</author>
  </authors>
  <commentList>
    <comment ref="G3" authorId="0" shapeId="0" xr:uid="{0994888F-98DE-4576-BF3C-0648C56AB505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4" authorId="0" shapeId="0" xr:uid="{D6A7C7FA-AE7E-4D03-93F2-16A96A37DB08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5" authorId="0" shapeId="0" xr:uid="{E161F196-0418-4A3C-8A7A-3EB76B3079B1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6" authorId="0" shapeId="0" xr:uid="{DE04420E-99EB-4F12-BB5F-5828872B371B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MartinHeinrich</author>
  </authors>
  <commentList>
    <comment ref="G3" authorId="0" shapeId="0" xr:uid="{8ABCA112-8E5A-4AEC-B682-C691CBC3AF31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4" authorId="0" shapeId="0" xr:uid="{192D0479-C282-4F68-B2CC-2AE66C2E8D4B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5" authorId="0" shapeId="0" xr:uid="{5417B58B-B03F-4865-BF58-331854DE45CC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6" authorId="0" shapeId="0" xr:uid="{4CE05704-1271-47AD-8842-6B58AC01BE8D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MartinHeinrich</author>
  </authors>
  <commentList>
    <comment ref="G3" authorId="0" shapeId="0" xr:uid="{36366DDE-AAB0-4F5D-A72D-C1955EB36D22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4" authorId="0" shapeId="0" xr:uid="{30F1A0F2-159E-4392-9702-BFE7ABEA8FD4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5" authorId="0" shapeId="0" xr:uid="{64FBFFD2-3A46-4550-BC6E-84D55756A6D2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6" authorId="0" shapeId="0" xr:uid="{9026EB7B-D7CA-4FFE-8594-5465A2A86BE3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MartinHeinrich</author>
  </authors>
  <commentList>
    <comment ref="G3" authorId="0" shapeId="0" xr:uid="{518D05F8-B97B-40B4-835A-05A8E45731B4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4" authorId="0" shapeId="0" xr:uid="{8A30D26A-E3B0-4EE9-B2C2-31CF6AC57F4C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5" authorId="0" shapeId="0" xr:uid="{C8733396-35E7-4885-8920-8EC94B837657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6" authorId="0" shapeId="0" xr:uid="{EECF8D04-CC6A-417E-809D-5829B09A9F14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MartinHeinrich</author>
  </authors>
  <commentList>
    <comment ref="G3" authorId="0" shapeId="0" xr:uid="{73E7BE40-8D41-4445-9B4B-AB1DFA60AC2A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4" authorId="0" shapeId="0" xr:uid="{88FB5E51-C7E2-40F3-9358-E7FA17A5FA98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5" authorId="0" shapeId="0" xr:uid="{71AC005E-41D6-4504-9C03-874F30346BBA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6" authorId="0" shapeId="0" xr:uid="{57869524-CDE8-4FA2-9E66-9D4726248570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MartinHeinrich</author>
  </authors>
  <commentList>
    <comment ref="G3" authorId="0" shapeId="0" xr:uid="{ADDD5E98-3FBB-47C4-85DB-0539F1F5F762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4" authorId="0" shapeId="0" xr:uid="{A1453A87-8A20-4198-9074-EB837E32824A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5" authorId="0" shapeId="0" xr:uid="{7647BDB3-76AB-4B84-8F73-AEF972614019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6" authorId="0" shapeId="0" xr:uid="{1614C9D5-E0A8-45A7-9BC7-C39AF94F4520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MartinHeinrich</author>
  </authors>
  <commentList>
    <comment ref="G3" authorId="0" shapeId="0" xr:uid="{69E47F27-E250-475B-B09C-9C6E2D158DF9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4" authorId="0" shapeId="0" xr:uid="{313B8A4B-AF9F-47AF-AF92-EDBBB3CD7EE1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5" authorId="0" shapeId="0" xr:uid="{A4DFDE2E-9708-41F8-A1D4-417566B39DC4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6" authorId="0" shapeId="0" xr:uid="{563A503E-F96D-44B8-B369-D3708A66FA73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MartinHeinrich</author>
  </authors>
  <commentList>
    <comment ref="G3" authorId="0" shapeId="0" xr:uid="{00000000-0006-0000-0000-000001000000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4" authorId="0" shapeId="0" xr:uid="{00000000-0006-0000-0000-000002000000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5" authorId="0" shapeId="0" xr:uid="{00000000-0006-0000-0000-000003000000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6" authorId="0" shapeId="0" xr:uid="{00000000-0006-0000-0000-000004000000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</commentList>
</comments>
</file>

<file path=xl/sharedStrings.xml><?xml version="1.0" encoding="utf-8"?>
<sst xmlns="http://schemas.openxmlformats.org/spreadsheetml/2006/main" count="2248" uniqueCount="188">
  <si>
    <t>Angaben zur Preisermittlung (G)</t>
  </si>
  <si>
    <t>Mengenangaben gemäß Leistungsverzeichnis:</t>
  </si>
  <si>
    <t>Technisches Gerät</t>
  </si>
  <si>
    <t>Vergabevorgang Nr.</t>
  </si>
  <si>
    <t>Projekt</t>
  </si>
  <si>
    <t>Firma</t>
  </si>
  <si>
    <t>[Name des Bieters]</t>
  </si>
  <si>
    <t>AUF- / ABBAU</t>
  </si>
  <si>
    <t>Anzahl</t>
  </si>
  <si>
    <t>Einh. 1)</t>
  </si>
  <si>
    <t>Einheitspreis</t>
  </si>
  <si>
    <t>Gesamtpreis</t>
  </si>
  <si>
    <t>Bemerkung</t>
  </si>
  <si>
    <t>x</t>
  </si>
  <si>
    <t>Projektierung</t>
  </si>
  <si>
    <t>Verladen, Transport, Fracht</t>
  </si>
  <si>
    <t>Aufbau, Einmessung, Abbau</t>
  </si>
  <si>
    <t>konventionelle Sicherung</t>
  </si>
  <si>
    <t>Funktionsprüfung</t>
  </si>
  <si>
    <t>Abnahme / Assistenz</t>
  </si>
  <si>
    <t>Formeln:</t>
  </si>
  <si>
    <t>Summe Herstellkosten</t>
  </si>
  <si>
    <t>Zeile 2 - 7</t>
  </si>
  <si>
    <t>2 - 7</t>
  </si>
  <si>
    <t>AGK, Wagnis &amp; Gewinn [%]</t>
  </si>
  <si>
    <t>bezogen auf kalk. Herstellkosten</t>
  </si>
  <si>
    <t xml:space="preserve"> 9 * 8</t>
  </si>
  <si>
    <t>Kalkulierter Gesamtpreis</t>
  </si>
  <si>
    <t>8 + 9</t>
  </si>
  <si>
    <t xml:space="preserve">Projektbezogener Zuschlag/Rabatt [%] </t>
  </si>
  <si>
    <t>8)</t>
  </si>
  <si>
    <t>10 * (11)</t>
  </si>
  <si>
    <t>UMSETZEN</t>
  </si>
  <si>
    <t>Zeile 13 - 18</t>
  </si>
  <si>
    <t>13 - 18</t>
  </si>
  <si>
    <t xml:space="preserve"> 20 * 19</t>
  </si>
  <si>
    <t>19 + 20</t>
  </si>
  <si>
    <t>Projektbezogener Zuschlag/Rabatt [%]</t>
  </si>
  <si>
    <t>21 * (22)</t>
  </si>
  <si>
    <t>VORHALTEN</t>
  </si>
  <si>
    <t>Anlagenwert</t>
  </si>
  <si>
    <t>Zeile 24 - 28</t>
  </si>
  <si>
    <t>24 - 28</t>
  </si>
  <si>
    <t>Nebenkosten der Beschaffung [%] 5)</t>
  </si>
  <si>
    <t>bezogen auf Anlagenwert</t>
  </si>
  <si>
    <t>29 * (30)</t>
  </si>
  <si>
    <t>Anlagenwert inkl. NK</t>
  </si>
  <si>
    <t>29 + 30</t>
  </si>
  <si>
    <t>Nutzungs- und Finanzierungsdauer in Monaten [Mt]</t>
  </si>
  <si>
    <t>- - -</t>
  </si>
  <si>
    <t>Finanzierungssatz [%]</t>
  </si>
  <si>
    <t>Finanzkosten je Jahr</t>
  </si>
  <si>
    <t>31 * 0,5 * (33) + 31 / (32) * 12</t>
  </si>
  <si>
    <t>Fakturierbare Einsatztage pro Jahr [d]</t>
  </si>
  <si>
    <t>Finanzkosten je Einsatztag</t>
  </si>
  <si>
    <t>33 / (34)</t>
  </si>
  <si>
    <t>Instandhaltung [%] 6)</t>
  </si>
  <si>
    <t>bezogen auf Anlagenwert inkl. NK</t>
  </si>
  <si>
    <t>31 * (35)</t>
  </si>
  <si>
    <t>Summe Anlagennebenkosten</t>
  </si>
  <si>
    <t>je Einsatztag</t>
  </si>
  <si>
    <t>35 / (34)</t>
  </si>
  <si>
    <t>Miet-/Leasingkosten 7)</t>
  </si>
  <si>
    <t>je Vorhaltetag</t>
  </si>
  <si>
    <t>34 + 36 + 37</t>
  </si>
  <si>
    <t xml:space="preserve"> 39 * 38</t>
  </si>
  <si>
    <t>38 + 39</t>
  </si>
  <si>
    <t>40 * (41)</t>
  </si>
  <si>
    <t>BETREIBEN</t>
  </si>
  <si>
    <t>Betriebsstoffe</t>
  </si>
  <si>
    <t>Verbrauchsmaterial</t>
  </si>
  <si>
    <t>Sonstiges</t>
  </si>
  <si>
    <t>Zeile 43 - 46</t>
  </si>
  <si>
    <t xml:space="preserve"> 43 - 46</t>
  </si>
  <si>
    <t xml:space="preserve"> 47 * 48</t>
  </si>
  <si>
    <t xml:space="preserve"> 47+48</t>
  </si>
  <si>
    <t xml:space="preserve"> 49 * (50)</t>
  </si>
  <si>
    <t>1) Einheiten: h (Personalkosten), Stk (Materialkosten), psch (Pauschalkosten).</t>
  </si>
  <si>
    <t>6) inkl. Inspektion/Diagnose, Service/Wartung, Instand-</t>
  </si>
  <si>
    <t>2) Zutreffendes bitte eintragen bzw. im Pulldown-Menü auswählen.</t>
  </si>
  <si>
    <r>
      <t>6)</t>
    </r>
    <r>
      <rPr>
        <sz val="8"/>
        <color indexed="8"/>
        <rFont val="DB Office"/>
        <family val="2"/>
      </rPr>
      <t xml:space="preserve"> setzung, Versicherung, Bewachung</t>
    </r>
  </si>
  <si>
    <r>
      <t xml:space="preserve">3) Je eingesetzter techn. Materialart ist eine </t>
    </r>
    <r>
      <rPr>
        <b/>
        <sz val="8"/>
        <color indexed="8"/>
        <rFont val="DB Office"/>
        <family val="2"/>
      </rPr>
      <t>gesonderte Preisermittlung</t>
    </r>
    <r>
      <rPr>
        <sz val="8"/>
        <color indexed="8"/>
        <rFont val="DB Office"/>
        <family val="2"/>
      </rPr>
      <t xml:space="preserve"> vorzulegen.</t>
    </r>
  </si>
  <si>
    <t>7) Bei reinem Mietgerät entfallen ggf. die Angaben der</t>
  </si>
  <si>
    <t>4) Frei wählbar je technischem Gerät, Teilleistungen müssen erkennbar sein.</t>
  </si>
  <si>
    <r>
      <t xml:space="preserve">7) </t>
    </r>
    <r>
      <rPr>
        <sz val="8"/>
        <color indexed="8"/>
        <rFont val="DB Office"/>
        <family val="2"/>
      </rPr>
      <t>Zeilen 28 - 35 (Anlagen- u. Anlagennebenkosten)</t>
    </r>
  </si>
  <si>
    <t>5) Inkl. Transport und Wareneingangsprüfung.</t>
  </si>
  <si>
    <t>8) nur für Einzelverträge, nicht Rahmenvereinbarungen</t>
  </si>
  <si>
    <t>= Eingabefelder Bieter</t>
  </si>
  <si>
    <t>Auf-/Abbau</t>
  </si>
  <si>
    <t>Umsetzen [Stk]</t>
  </si>
  <si>
    <t>Betreiben</t>
  </si>
  <si>
    <t>Vorhalten</t>
  </si>
  <si>
    <t>akustischer Warngeber</t>
  </si>
  <si>
    <t>St</t>
  </si>
  <si>
    <t>Feste Absperrung</t>
  </si>
  <si>
    <t>m</t>
  </si>
  <si>
    <t>Vollständig isolierte Feste Absperrung</t>
  </si>
  <si>
    <t>Autom. Warnsystem (ATWS; Kabel-/Funk-)</t>
  </si>
  <si>
    <t>ATWS, Handschaltung (ATWS; Funk-)</t>
  </si>
  <si>
    <t>d</t>
  </si>
  <si>
    <t>Komponenten für die Maschinenwarnung</t>
  </si>
  <si>
    <t>Schutzhaltsignal (Sh 2)</t>
  </si>
  <si>
    <t>Lf-Signalsatz (Lf1, Lf 2, Lf 3)</t>
  </si>
  <si>
    <t>Signal Lf 1</t>
  </si>
  <si>
    <t>Signal Lf 2 o. Lf 3</t>
  </si>
  <si>
    <t>Signal El 6</t>
  </si>
  <si>
    <t>Gleismagnet bis 1000 Hz</t>
  </si>
  <si>
    <t>Mobsi-Mobile BÜ-Sicherungsanlage</t>
  </si>
  <si>
    <t>h</t>
  </si>
  <si>
    <t>NWS-Nachwarnsystem für BÜ</t>
  </si>
  <si>
    <t>Mobile Lärmschutzwand</t>
  </si>
  <si>
    <t>md</t>
  </si>
  <si>
    <t>Angaben zur Preisermittlung (P)</t>
  </si>
  <si>
    <t>Personalart</t>
  </si>
  <si>
    <t>STUNDENVERRECHNUNGSSATZ</t>
  </si>
  <si>
    <t>Anteil</t>
  </si>
  <si>
    <t>Einheit</t>
  </si>
  <si>
    <t>Grundlohn (GL)</t>
  </si>
  <si>
    <t>Lohnnebenkosten (LNK, gesetzlich)</t>
  </si>
  <si>
    <t>% auf GL</t>
  </si>
  <si>
    <t>Lohngebundene Kosten (LGK)</t>
  </si>
  <si>
    <t>Lohnunabhängige Kosten (LUK)</t>
  </si>
  <si>
    <t>EUR/h</t>
  </si>
  <si>
    <t>Summe Selbstkosten</t>
  </si>
  <si>
    <t>Summe (GL, LNK, LGK, LUK)</t>
  </si>
  <si>
    <t>Wagnis &amp; Gewinn [%]</t>
  </si>
  <si>
    <t>bezogen auf kalk. Selbstkosten</t>
  </si>
  <si>
    <t>[EUR/h]</t>
  </si>
  <si>
    <t>NEBENKOSTEN (NK)      11)</t>
  </si>
  <si>
    <t>NK1:</t>
  </si>
  <si>
    <t>NK2:</t>
  </si>
  <si>
    <t>NK3:</t>
  </si>
  <si>
    <t>Summe (NK1, NK2, NK3)</t>
  </si>
  <si>
    <t>[EUR/LE]</t>
  </si>
  <si>
    <t>NACHTARBEIT (Zulage)</t>
  </si>
  <si>
    <t>Summe GL (Bezugsgröße)</t>
  </si>
  <si>
    <t>Zulage Nachtarbeit</t>
  </si>
  <si>
    <t>%</t>
  </si>
  <si>
    <t>Summe Zulage</t>
  </si>
  <si>
    <t>SONNTAGE (Zulage)</t>
  </si>
  <si>
    <t>Zulage Sonn- und Feiertage</t>
  </si>
  <si>
    <t>GESETZL. FEIERTAGE  (Zulage)</t>
  </si>
  <si>
    <t>Zulage gesetzl. Feiertage</t>
  </si>
  <si>
    <t>09) Zutreffendes bitte eintragen bzw. im Pulldown-Menü auswählen.</t>
  </si>
  <si>
    <r>
      <t xml:space="preserve">10) Je eingesetzter Personalart ist eine </t>
    </r>
    <r>
      <rPr>
        <b/>
        <sz val="8"/>
        <rFont val="DB Office"/>
        <family val="2"/>
      </rPr>
      <t>gesonderte Preisermittlung</t>
    </r>
    <r>
      <rPr>
        <sz val="8"/>
        <rFont val="DB Office"/>
        <family val="2"/>
      </rPr>
      <t xml:space="preserve"> vorzulegen.</t>
    </r>
  </si>
  <si>
    <t>11) jede Kostenart ist gesondert gem. ZVB in EUR/LE (pro Schicht) aufzuführen</t>
  </si>
  <si>
    <t>Sicherungsaufsicht</t>
  </si>
  <si>
    <t>Sicherungspersonal</t>
  </si>
  <si>
    <t>ATWS-Bediener</t>
  </si>
  <si>
    <t>Bahnerdungsberechtigter</t>
  </si>
  <si>
    <t>Schaltantragsteller</t>
  </si>
  <si>
    <t>Bahnübergangsposten</t>
  </si>
  <si>
    <t>Bahnübergangshilfsposten</t>
  </si>
  <si>
    <t>Helfer im Betrieb</t>
  </si>
  <si>
    <t>Hinweise zur Preisermittlung Personal (P)</t>
  </si>
  <si>
    <t>Lohnnebenkosten (LNK, gesetzlich) 11)</t>
  </si>
  <si>
    <t>Krankenversicherung</t>
  </si>
  <si>
    <t>Rentenversicherung</t>
  </si>
  <si>
    <t>Arbeitslosenversicherung</t>
  </si>
  <si>
    <t>Pflegeversicherung</t>
  </si>
  <si>
    <t>Unfallversicherung/ BG</t>
  </si>
  <si>
    <t>Schwerbehindertenabgabe</t>
  </si>
  <si>
    <t>… (z. B. Umlagen U 1 bei Krankheit etc.)</t>
  </si>
  <si>
    <t>Zwischensumme 1 (ZS 1)</t>
  </si>
  <si>
    <t>Lohngebundene Kosten (LGK) 11)</t>
  </si>
  <si>
    <t>Urlaubsentgelt</t>
  </si>
  <si>
    <t>Sonderzahlung (Urlaubs-, Weihnachtsgeld)</t>
  </si>
  <si>
    <t>Lohnfortzahlung Krankheit</t>
  </si>
  <si>
    <t>Sonstiges (BR, Aussagen, Freistellungen etc.)</t>
  </si>
  <si>
    <t>Schulung / Einweisung</t>
  </si>
  <si>
    <t>Psycho/Arzt-Untersuchungen</t>
  </si>
  <si>
    <t>… (z. B. Zuschläge aus Mehrarbeit)</t>
  </si>
  <si>
    <t>Zwischensumme 2 (ZS 2)</t>
  </si>
  <si>
    <t>Lohnunabhängige Kosten (LUK) 11)</t>
  </si>
  <si>
    <t>Ausrüstung</t>
  </si>
  <si>
    <t>Mieten</t>
  </si>
  <si>
    <t>Kommunikation</t>
  </si>
  <si>
    <t>Schulungskosten</t>
  </si>
  <si>
    <t>Verwaltungskostenumlage inkl. Einsatzleitung</t>
  </si>
  <si>
    <t>Versicherungen</t>
  </si>
  <si>
    <t>…</t>
  </si>
  <si>
    <t>Zwischensumme 3 (ZS 3)</t>
  </si>
  <si>
    <t>Summe GL, ZS 1, ZS2, ZS 3</t>
  </si>
  <si>
    <t>10) Je eingesetzter Personalart ist eine gesonderte Preisermittlung vorzulegen.</t>
  </si>
  <si>
    <t>11) jede Kostenart ist gesondert aufzuführen</t>
  </si>
  <si>
    <t>Sicherungsposten</t>
  </si>
  <si>
    <t>26FEI85189</t>
  </si>
  <si>
    <t>26KSP12_WE_Fulda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</si>
</sst>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_ ;\-#,##0.00\ "/>
    <numFmt numFmtId="166" formatCode="#,##0.0"/>
    <numFmt numFmtId="167" formatCode="#,##0.00\ &quot;EUR/h&quot;;\-#,##0.00\ &quot;EUR/h&quot;"/>
    <numFmt numFmtId="168" formatCode="_-* #,##0.0\ _€_-;\-* #,##0.0\ _€_-;_-* &quot;-&quot;??\ _€_-;_-@_-"/>
    <numFmt numFmtId="169" formatCode="#,##0.00\ &quot;EUR/m&quot;;\-#,##0.00\ &quot;EUR/m&quot;"/>
    <numFmt numFmtId="170" formatCode="0.0%"/>
    <numFmt numFmtId="171" formatCode="#,##0.00\ &quot;EUR/LE&quot;;\-#,##0.00\ &quot;EUR/LE&quot;"/>
    <numFmt numFmtId="172" formatCode="#,##0_ ;\-#,##0\ "/>
    <numFmt numFmtId="173" formatCode="_-* #,##0\ _€_-;\-* #,##0\ _€_-;_-* &quot;-&quot;??\ _€_-;_-@_-"/>
  </numFmts>
  <fonts count="37" x14ac:knownFonts="1">
    <font>
      <sz val="10"/>
      <name val="Arial"/>
    </font>
    <font>
      <sz val="10"/>
      <name val="Arial"/>
      <family val="2"/>
    </font>
    <font>
      <sz val="10"/>
      <color indexed="8"/>
      <name val="DB Office"/>
      <family val="2"/>
    </font>
    <font>
      <sz val="9"/>
      <color indexed="8"/>
      <name val="DB Office"/>
      <family val="2"/>
    </font>
    <font>
      <sz val="8"/>
      <color indexed="8"/>
      <name val="DB Office"/>
      <family val="2"/>
    </font>
    <font>
      <b/>
      <sz val="14"/>
      <name val="DB Office"/>
      <family val="2"/>
    </font>
    <font>
      <sz val="10"/>
      <name val="DB Office"/>
      <family val="2"/>
    </font>
    <font>
      <sz val="7"/>
      <name val="DB Office"/>
      <family val="2"/>
    </font>
    <font>
      <sz val="8"/>
      <name val="DB Office"/>
      <family val="2"/>
    </font>
    <font>
      <b/>
      <sz val="11"/>
      <color indexed="9"/>
      <name val="DB Office"/>
      <family val="2"/>
    </font>
    <font>
      <sz val="7"/>
      <color indexed="8"/>
      <name val="DB Office"/>
      <family val="2"/>
    </font>
    <font>
      <sz val="7"/>
      <color indexed="10"/>
      <name val="DB Office"/>
      <family val="2"/>
    </font>
    <font>
      <u/>
      <sz val="8"/>
      <color indexed="8"/>
      <name val="DB Office"/>
      <family val="2"/>
    </font>
    <font>
      <i/>
      <sz val="9"/>
      <color indexed="8"/>
      <name val="DB Office"/>
      <family val="2"/>
    </font>
    <font>
      <b/>
      <sz val="7"/>
      <color indexed="10"/>
      <name val="DB Office"/>
      <family val="2"/>
    </font>
    <font>
      <sz val="8"/>
      <color indexed="10"/>
      <name val="DB Office"/>
      <family val="2"/>
    </font>
    <font>
      <u/>
      <sz val="8"/>
      <color indexed="10"/>
      <name val="DB Office"/>
      <family val="2"/>
    </font>
    <font>
      <sz val="8"/>
      <color indexed="9"/>
      <name val="DB Office"/>
      <family val="2"/>
    </font>
    <font>
      <b/>
      <sz val="10"/>
      <color indexed="8"/>
      <name val="DB Office"/>
      <family val="2"/>
    </font>
    <font>
      <b/>
      <sz val="12"/>
      <color indexed="8"/>
      <name val="DB Office"/>
      <family val="2"/>
    </font>
    <font>
      <b/>
      <sz val="18"/>
      <color indexed="8"/>
      <name val="DB Office"/>
      <family val="2"/>
    </font>
    <font>
      <sz val="9"/>
      <color indexed="22"/>
      <name val="DB Office"/>
      <family val="2"/>
    </font>
    <font>
      <b/>
      <sz val="10"/>
      <name val="DB Office"/>
      <family val="2"/>
    </font>
    <font>
      <sz val="10"/>
      <name val="Arial"/>
      <family val="2"/>
    </font>
    <font>
      <u/>
      <sz val="14"/>
      <color indexed="8"/>
      <name val="DB Office"/>
      <family val="2"/>
    </font>
    <font>
      <sz val="10"/>
      <color rgb="FFFF0000"/>
      <name val="DB Office"/>
      <family val="2"/>
    </font>
    <font>
      <b/>
      <i/>
      <sz val="10"/>
      <color indexed="8"/>
      <name val="DB Office"/>
      <family val="2"/>
    </font>
    <font>
      <i/>
      <sz val="10"/>
      <color indexed="8"/>
      <name val="DB Office"/>
      <family val="2"/>
    </font>
    <font>
      <sz val="9"/>
      <color rgb="FFFF0000"/>
      <name val="DB Office"/>
      <family val="2"/>
    </font>
    <font>
      <sz val="9"/>
      <name val="DB Office"/>
      <family val="2"/>
    </font>
    <font>
      <b/>
      <sz val="9"/>
      <color indexed="8"/>
      <name val="DB Office"/>
      <family val="2"/>
    </font>
    <font>
      <sz val="8"/>
      <color theme="1"/>
      <name val="DB Office"/>
      <family val="2"/>
    </font>
    <font>
      <b/>
      <sz val="8"/>
      <color indexed="10"/>
      <name val="DB Office"/>
      <family val="2"/>
    </font>
    <font>
      <sz val="10"/>
      <name val="Arial"/>
      <family val="2"/>
    </font>
    <font>
      <b/>
      <sz val="8"/>
      <color indexed="8"/>
      <name val="DB Office"/>
      <family val="2"/>
    </font>
    <font>
      <b/>
      <sz val="8"/>
      <name val="DB Office"/>
      <family val="2"/>
    </font>
    <font>
      <sz val="8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44" fontId="0" fillId="0" borderId="0"/>
    <xf numFmtId="164" fontId="23" fillId="0" borderId="0"/>
    <xf numFmtId="164" fontId="1" fillId="0" borderId="0"/>
    <xf numFmtId="9" fontId="1" fillId="0" borderId="0"/>
    <xf numFmtId="0" fontId="1" fillId="0" borderId="0"/>
    <xf numFmtId="44" fontId="33" fillId="0" borderId="0"/>
  </cellStyleXfs>
  <cellXfs count="236">
    <xf numFmtId="44" fontId="1" fillId="0" borderId="0" xfId="0" applyFont="1"/>
    <xf numFmtId="44" fontId="7" fillId="2" borderId="0" xfId="0" applyFont="1" applyFill="1" applyAlignment="1">
      <alignment horizontal="center" vertical="center"/>
    </xf>
    <xf numFmtId="44" fontId="6" fillId="2" borderId="0" xfId="0" applyFont="1" applyFill="1" applyAlignment="1">
      <alignment vertical="center"/>
    </xf>
    <xf numFmtId="44" fontId="6" fillId="0" borderId="0" xfId="0" applyFont="1" applyAlignment="1">
      <alignment vertical="center"/>
    </xf>
    <xf numFmtId="44" fontId="10" fillId="2" borderId="0" xfId="0" applyFont="1" applyFill="1" applyAlignment="1">
      <alignment horizontal="center" vertical="center"/>
    </xf>
    <xf numFmtId="44" fontId="3" fillId="2" borderId="1" xfId="5" quotePrefix="1" applyFont="1" applyFill="1" applyBorder="1" applyAlignment="1">
      <alignment horizontal="right" vertical="center"/>
    </xf>
    <xf numFmtId="44" fontId="7" fillId="0" borderId="0" xfId="0" applyFont="1" applyAlignment="1">
      <alignment horizontal="center" vertical="center"/>
    </xf>
    <xf numFmtId="44" fontId="8" fillId="2" borderId="0" xfId="0" applyFont="1" applyFill="1" applyAlignment="1">
      <alignment vertical="center"/>
    </xf>
    <xf numFmtId="44" fontId="8" fillId="0" borderId="0" xfId="0" applyFont="1" applyAlignment="1">
      <alignment vertical="center"/>
    </xf>
    <xf numFmtId="44" fontId="17" fillId="2" borderId="0" xfId="0" applyFont="1" applyFill="1" applyAlignment="1">
      <alignment vertical="center"/>
    </xf>
    <xf numFmtId="44" fontId="2" fillId="2" borderId="0" xfId="0" applyFont="1" applyFill="1" applyAlignment="1">
      <alignment vertical="center"/>
    </xf>
    <xf numFmtId="165" fontId="2" fillId="5" borderId="5" xfId="5" applyNumberFormat="1" applyFont="1" applyFill="1" applyBorder="1" applyAlignment="1" applyProtection="1">
      <alignment horizontal="right" vertical="center"/>
      <protection locked="0"/>
    </xf>
    <xf numFmtId="44" fontId="4" fillId="2" borderId="6" xfId="0" applyFont="1" applyFill="1" applyBorder="1" applyAlignment="1">
      <alignment horizontal="left" vertical="center"/>
    </xf>
    <xf numFmtId="44" fontId="13" fillId="2" borderId="7" xfId="0" applyFont="1" applyFill="1" applyBorder="1" applyAlignment="1">
      <alignment horizontal="left" vertical="center"/>
    </xf>
    <xf numFmtId="44" fontId="3" fillId="5" borderId="1" xfId="5" applyFont="1" applyFill="1" applyBorder="1" applyAlignment="1" applyProtection="1">
      <alignment horizontal="right" vertical="center"/>
      <protection locked="0"/>
    </xf>
    <xf numFmtId="44" fontId="3" fillId="5" borderId="9" xfId="5" applyFont="1" applyFill="1" applyBorder="1" applyAlignment="1" applyProtection="1">
      <alignment horizontal="right" vertical="center"/>
      <protection locked="0"/>
    </xf>
    <xf numFmtId="44" fontId="3" fillId="2" borderId="10" xfId="0" applyFont="1" applyFill="1" applyBorder="1" applyAlignment="1">
      <alignment horizontal="right" vertical="center"/>
    </xf>
    <xf numFmtId="44" fontId="3" fillId="2" borderId="10" xfId="0" applyFont="1" applyFill="1" applyBorder="1" applyAlignment="1">
      <alignment horizontal="left" vertical="center"/>
    </xf>
    <xf numFmtId="44" fontId="3" fillId="2" borderId="11" xfId="5" applyFont="1" applyFill="1" applyBorder="1" applyAlignment="1">
      <alignment horizontal="right" vertical="center"/>
    </xf>
    <xf numFmtId="44" fontId="3" fillId="2" borderId="13" xfId="0" applyFont="1" applyFill="1" applyBorder="1" applyAlignment="1">
      <alignment horizontal="right" vertical="center"/>
    </xf>
    <xf numFmtId="44" fontId="3" fillId="2" borderId="14" xfId="0" applyFont="1" applyFill="1" applyBorder="1" applyAlignment="1">
      <alignment horizontal="left" vertical="center"/>
    </xf>
    <xf numFmtId="10" fontId="3" fillId="5" borderId="8" xfId="3" applyNumberFormat="1" applyFont="1" applyFill="1" applyBorder="1" applyAlignment="1" applyProtection="1">
      <alignment horizontal="right" vertical="center"/>
      <protection locked="0"/>
    </xf>
    <xf numFmtId="44" fontId="3" fillId="2" borderId="13" xfId="0" applyFont="1" applyFill="1" applyBorder="1" applyAlignment="1">
      <alignment horizontal="left" vertical="center"/>
    </xf>
    <xf numFmtId="9" fontId="3" fillId="2" borderId="14" xfId="3" applyFont="1" applyFill="1" applyBorder="1" applyAlignment="1">
      <alignment horizontal="right" vertical="center"/>
    </xf>
    <xf numFmtId="1" fontId="3" fillId="5" borderId="8" xfId="3" applyNumberFormat="1" applyFont="1" applyFill="1" applyBorder="1" applyAlignment="1" applyProtection="1">
      <alignment horizontal="right" vertical="center"/>
      <protection locked="0"/>
    </xf>
    <xf numFmtId="44" fontId="3" fillId="2" borderId="8" xfId="0" applyFont="1" applyFill="1" applyBorder="1" applyAlignment="1">
      <alignment horizontal="left" vertical="center"/>
    </xf>
    <xf numFmtId="9" fontId="3" fillId="2" borderId="11" xfId="3" applyFont="1" applyFill="1" applyBorder="1" applyAlignment="1">
      <alignment horizontal="right" vertical="center"/>
    </xf>
    <xf numFmtId="4" fontId="2" fillId="2" borderId="0" xfId="0" applyNumberFormat="1" applyFont="1" applyFill="1" applyAlignment="1">
      <alignment vertical="center"/>
    </xf>
    <xf numFmtId="4" fontId="2" fillId="2" borderId="0" xfId="0" applyNumberFormat="1" applyFont="1" applyFill="1" applyAlignment="1">
      <alignment horizontal="right" vertical="center"/>
    </xf>
    <xf numFmtId="44" fontId="4" fillId="2" borderId="0" xfId="0" applyFont="1" applyFill="1" applyAlignment="1">
      <alignment horizontal="left" vertical="center"/>
    </xf>
    <xf numFmtId="44" fontId="4" fillId="2" borderId="0" xfId="0" applyFont="1" applyFill="1" applyAlignment="1">
      <alignment horizontal="right" vertical="center"/>
    </xf>
    <xf numFmtId="44" fontId="4" fillId="2" borderId="0" xfId="0" applyFont="1" applyFill="1" applyAlignment="1">
      <alignment vertical="center"/>
    </xf>
    <xf numFmtId="44" fontId="4" fillId="5" borderId="8" xfId="5" quotePrefix="1" applyFont="1" applyFill="1" applyBorder="1" applyAlignment="1">
      <alignment horizontal="right" vertical="center"/>
    </xf>
    <xf numFmtId="44" fontId="4" fillId="2" borderId="0" xfId="0" quotePrefix="1" applyFont="1" applyFill="1" applyAlignment="1">
      <alignment vertical="center"/>
    </xf>
    <xf numFmtId="44" fontId="2" fillId="0" borderId="0" xfId="0" applyFont="1" applyAlignment="1">
      <alignment vertical="center"/>
    </xf>
    <xf numFmtId="44" fontId="5" fillId="2" borderId="0" xfId="0" applyFont="1" applyFill="1" applyAlignment="1">
      <alignment vertical="center"/>
    </xf>
    <xf numFmtId="14" fontId="2" fillId="2" borderId="0" xfId="0" applyNumberFormat="1" applyFont="1" applyFill="1" applyAlignment="1">
      <alignment vertical="center"/>
    </xf>
    <xf numFmtId="44" fontId="7" fillId="2" borderId="10" xfId="0" applyFont="1" applyFill="1" applyBorder="1" applyAlignment="1">
      <alignment horizontal="center" vertical="center"/>
    </xf>
    <xf numFmtId="44" fontId="2" fillId="2" borderId="10" xfId="0" applyFont="1" applyFill="1" applyBorder="1" applyAlignment="1">
      <alignment vertical="center"/>
    </xf>
    <xf numFmtId="14" fontId="2" fillId="2" borderId="10" xfId="0" applyNumberFormat="1" applyFont="1" applyFill="1" applyBorder="1" applyAlignment="1">
      <alignment vertical="center"/>
    </xf>
    <xf numFmtId="44" fontId="22" fillId="2" borderId="0" xfId="0" applyFont="1" applyFill="1" applyAlignment="1">
      <alignment horizontal="left" vertical="center"/>
    </xf>
    <xf numFmtId="166" fontId="3" fillId="2" borderId="1" xfId="0" quotePrefix="1" applyNumberFormat="1" applyFont="1" applyFill="1" applyBorder="1" applyAlignment="1">
      <alignment horizontal="left" vertical="center"/>
    </xf>
    <xf numFmtId="44" fontId="2" fillId="2" borderId="17" xfId="0" applyFont="1" applyFill="1" applyBorder="1" applyAlignment="1">
      <alignment vertical="center"/>
    </xf>
    <xf numFmtId="44" fontId="2" fillId="2" borderId="1" xfId="0" applyFont="1" applyFill="1" applyBorder="1" applyAlignment="1">
      <alignment vertical="center"/>
    </xf>
    <xf numFmtId="44" fontId="2" fillId="2" borderId="16" xfId="0" applyFont="1" applyFill="1" applyBorder="1" applyAlignment="1">
      <alignment horizontal="left" vertical="center"/>
    </xf>
    <xf numFmtId="44" fontId="17" fillId="2" borderId="0" xfId="0" applyFont="1" applyFill="1" applyAlignment="1">
      <alignment horizontal="left" vertical="center"/>
    </xf>
    <xf numFmtId="44" fontId="6" fillId="2" borderId="0" xfId="0" applyFont="1" applyFill="1" applyAlignment="1">
      <alignment horizontal="left" vertical="top"/>
    </xf>
    <xf numFmtId="44" fontId="4" fillId="2" borderId="11" xfId="0" applyFont="1" applyFill="1" applyBorder="1" applyAlignment="1">
      <alignment horizontal="left" vertical="center"/>
    </xf>
    <xf numFmtId="44" fontId="9" fillId="4" borderId="18" xfId="0" applyFont="1" applyFill="1" applyBorder="1" applyAlignment="1">
      <alignment horizontal="left" vertical="center"/>
    </xf>
    <xf numFmtId="44" fontId="13" fillId="2" borderId="19" xfId="0" applyFont="1" applyFill="1" applyBorder="1" applyAlignment="1">
      <alignment horizontal="left" vertical="center"/>
    </xf>
    <xf numFmtId="44" fontId="2" fillId="2" borderId="20" xfId="0" applyFont="1" applyFill="1" applyBorder="1" applyAlignment="1">
      <alignment horizontal="left" vertical="center"/>
    </xf>
    <xf numFmtId="44" fontId="3" fillId="6" borderId="1" xfId="5" applyFont="1" applyFill="1" applyBorder="1" applyAlignment="1" applyProtection="1">
      <alignment horizontal="right" vertical="center"/>
      <protection locked="0"/>
    </xf>
    <xf numFmtId="44" fontId="21" fillId="7" borderId="1" xfId="5" applyFont="1" applyFill="1" applyBorder="1" applyAlignment="1">
      <alignment horizontal="right" vertical="center"/>
    </xf>
    <xf numFmtId="44" fontId="3" fillId="5" borderId="21" xfId="0" applyFont="1" applyFill="1" applyBorder="1" applyAlignment="1" applyProtection="1">
      <alignment horizontal="left" vertical="center"/>
      <protection locked="0"/>
    </xf>
    <xf numFmtId="44" fontId="2" fillId="2" borderId="22" xfId="0" applyFont="1" applyFill="1" applyBorder="1" applyAlignment="1">
      <alignment horizontal="left" vertical="center"/>
    </xf>
    <xf numFmtId="44" fontId="3" fillId="5" borderId="23" xfId="0" applyFont="1" applyFill="1" applyBorder="1" applyAlignment="1" applyProtection="1">
      <alignment horizontal="left" vertical="center"/>
      <protection locked="0"/>
    </xf>
    <xf numFmtId="10" fontId="3" fillId="6" borderId="8" xfId="3" applyNumberFormat="1" applyFont="1" applyFill="1" applyBorder="1" applyAlignment="1" applyProtection="1">
      <alignment horizontal="left" vertical="center"/>
      <protection locked="0"/>
    </xf>
    <xf numFmtId="44" fontId="21" fillId="7" borderId="9" xfId="5" applyFont="1" applyFill="1" applyBorder="1" applyAlignment="1">
      <alignment horizontal="right" vertical="center"/>
    </xf>
    <xf numFmtId="44" fontId="3" fillId="5" borderId="25" xfId="0" applyFont="1" applyFill="1" applyBorder="1" applyAlignment="1" applyProtection="1">
      <alignment horizontal="left" vertical="center"/>
      <protection locked="0"/>
    </xf>
    <xf numFmtId="44" fontId="2" fillId="2" borderId="28" xfId="0" applyFont="1" applyFill="1" applyBorder="1" applyAlignment="1">
      <alignment horizontal="left" vertical="center"/>
    </xf>
    <xf numFmtId="44" fontId="21" fillId="7" borderId="6" xfId="5" applyFont="1" applyFill="1" applyBorder="1" applyAlignment="1">
      <alignment horizontal="right" vertical="center"/>
    </xf>
    <xf numFmtId="44" fontId="3" fillId="5" borderId="8" xfId="5" applyFont="1" applyFill="1" applyBorder="1" applyAlignment="1" applyProtection="1">
      <alignment horizontal="right" vertical="center"/>
      <protection locked="0"/>
    </xf>
    <xf numFmtId="44" fontId="6" fillId="2" borderId="26" xfId="0" applyFont="1" applyFill="1" applyBorder="1" applyAlignment="1">
      <alignment horizontal="left" vertical="center"/>
    </xf>
    <xf numFmtId="44" fontId="6" fillId="2" borderId="28" xfId="0" applyFont="1" applyFill="1" applyBorder="1" applyAlignment="1">
      <alignment horizontal="left" vertical="center"/>
    </xf>
    <xf numFmtId="44" fontId="3" fillId="2" borderId="29" xfId="0" applyFont="1" applyFill="1" applyBorder="1" applyAlignment="1">
      <alignment horizontal="left" vertical="center"/>
    </xf>
    <xf numFmtId="44" fontId="8" fillId="2" borderId="0" xfId="0" applyFont="1" applyFill="1" applyAlignment="1">
      <alignment horizontal="left" vertical="center"/>
    </xf>
    <xf numFmtId="44" fontId="25" fillId="2" borderId="0" xfId="0" applyFont="1" applyFill="1" applyAlignment="1">
      <alignment vertical="center"/>
    </xf>
    <xf numFmtId="44" fontId="8" fillId="8" borderId="0" xfId="0" applyFont="1" applyFill="1" applyAlignment="1">
      <alignment vertical="center"/>
    </xf>
    <xf numFmtId="44" fontId="6" fillId="8" borderId="0" xfId="0" applyFont="1" applyFill="1" applyAlignment="1">
      <alignment vertical="center"/>
    </xf>
    <xf numFmtId="44" fontId="18" fillId="2" borderId="22" xfId="0" applyFont="1" applyFill="1" applyBorder="1" applyAlignment="1">
      <alignment horizontal="left" vertical="center"/>
    </xf>
    <xf numFmtId="44" fontId="2" fillId="2" borderId="22" xfId="0" applyFont="1" applyFill="1" applyBorder="1" applyAlignment="1">
      <alignment horizontal="left" vertical="center" indent="1"/>
    </xf>
    <xf numFmtId="44" fontId="26" fillId="2" borderId="22" xfId="0" applyFont="1" applyFill="1" applyBorder="1" applyAlignment="1">
      <alignment horizontal="left" vertical="center" indent="1"/>
    </xf>
    <xf numFmtId="166" fontId="3" fillId="2" borderId="9" xfId="0" quotePrefix="1" applyNumberFormat="1" applyFont="1" applyFill="1" applyBorder="1" applyAlignment="1">
      <alignment horizontal="left" vertical="center"/>
    </xf>
    <xf numFmtId="0" fontId="7" fillId="2" borderId="0" xfId="4" applyFont="1" applyFill="1" applyAlignment="1">
      <alignment horizontal="center" vertical="center"/>
    </xf>
    <xf numFmtId="0" fontId="2" fillId="2" borderId="0" xfId="4" applyFont="1" applyFill="1" applyAlignment="1">
      <alignment vertical="center"/>
    </xf>
    <xf numFmtId="0" fontId="11" fillId="0" borderId="0" xfId="4" applyFont="1" applyAlignment="1">
      <alignment vertical="center"/>
    </xf>
    <xf numFmtId="0" fontId="6" fillId="2" borderId="0" xfId="4" applyFont="1" applyFill="1" applyAlignment="1">
      <alignment vertical="center"/>
    </xf>
    <xf numFmtId="0" fontId="12" fillId="2" borderId="2" xfId="4" applyFont="1" applyFill="1" applyBorder="1" applyAlignment="1">
      <alignment vertical="center"/>
    </xf>
    <xf numFmtId="0" fontId="4" fillId="2" borderId="3" xfId="4" applyFont="1" applyFill="1" applyBorder="1" applyAlignment="1">
      <alignment vertical="center"/>
    </xf>
    <xf numFmtId="0" fontId="14" fillId="3" borderId="0" xfId="4" applyFont="1" applyFill="1" applyAlignment="1">
      <alignment vertical="center"/>
    </xf>
    <xf numFmtId="0" fontId="5" fillId="2" borderId="0" xfId="4" applyFont="1" applyFill="1" applyAlignment="1">
      <alignment vertical="center"/>
    </xf>
    <xf numFmtId="0" fontId="4" fillId="2" borderId="4" xfId="4" applyFont="1" applyFill="1" applyBorder="1" applyAlignment="1">
      <alignment horizontal="left" vertical="center"/>
    </xf>
    <xf numFmtId="0" fontId="11" fillId="3" borderId="0" xfId="4" applyFont="1" applyFill="1" applyAlignment="1">
      <alignment vertical="center"/>
    </xf>
    <xf numFmtId="0" fontId="2" fillId="2" borderId="16" xfId="4" applyFont="1" applyFill="1" applyBorder="1" applyAlignment="1">
      <alignment vertical="center"/>
    </xf>
    <xf numFmtId="0" fontId="2" fillId="2" borderId="17" xfId="4" applyFont="1" applyFill="1" applyBorder="1" applyAlignment="1">
      <alignment vertical="center"/>
    </xf>
    <xf numFmtId="0" fontId="4" fillId="2" borderId="6" xfId="4" applyFont="1" applyFill="1" applyBorder="1" applyAlignment="1">
      <alignment horizontal="left" vertical="center"/>
    </xf>
    <xf numFmtId="0" fontId="4" fillId="2" borderId="6" xfId="4" applyFont="1" applyFill="1" applyBorder="1" applyAlignment="1">
      <alignment horizontal="left" vertical="center" wrapText="1"/>
    </xf>
    <xf numFmtId="0" fontId="2" fillId="2" borderId="1" xfId="4" applyFont="1" applyFill="1" applyBorder="1" applyAlignment="1">
      <alignment vertical="center"/>
    </xf>
    <xf numFmtId="0" fontId="3" fillId="2" borderId="8" xfId="4" applyFont="1" applyFill="1" applyBorder="1" applyAlignment="1">
      <alignment horizontal="left" vertical="center"/>
    </xf>
    <xf numFmtId="0" fontId="3" fillId="5" borderId="8" xfId="4" applyFont="1" applyFill="1" applyBorder="1" applyAlignment="1" applyProtection="1">
      <alignment horizontal="left" vertical="center"/>
      <protection locked="0"/>
    </xf>
    <xf numFmtId="44" fontId="2" fillId="2" borderId="0" xfId="4" applyNumberFormat="1" applyFont="1" applyFill="1" applyAlignment="1">
      <alignment vertical="center"/>
    </xf>
    <xf numFmtId="0" fontId="10" fillId="2" borderId="0" xfId="4" applyFont="1" applyFill="1" applyAlignment="1">
      <alignment horizontal="center" vertical="center"/>
    </xf>
    <xf numFmtId="0" fontId="9" fillId="4" borderId="18" xfId="4" applyFont="1" applyFill="1" applyBorder="1" applyAlignment="1">
      <alignment horizontal="left" vertical="center"/>
    </xf>
    <xf numFmtId="0" fontId="13" fillId="2" borderId="7" xfId="4" applyFont="1" applyFill="1" applyBorder="1" applyAlignment="1">
      <alignment horizontal="left" vertical="center"/>
    </xf>
    <xf numFmtId="0" fontId="13" fillId="2" borderId="19" xfId="4" applyFont="1" applyFill="1" applyBorder="1" applyAlignment="1">
      <alignment horizontal="left" vertical="center"/>
    </xf>
    <xf numFmtId="0" fontId="2" fillId="2" borderId="20" xfId="4" applyFont="1" applyFill="1" applyBorder="1" applyAlignment="1">
      <alignment horizontal="left" vertical="center"/>
    </xf>
    <xf numFmtId="166" fontId="3" fillId="5" borderId="1" xfId="4" applyNumberFormat="1" applyFont="1" applyFill="1" applyBorder="1" applyAlignment="1" applyProtection="1">
      <alignment horizontal="right" vertical="center"/>
      <protection locked="0"/>
    </xf>
    <xf numFmtId="0" fontId="3" fillId="5" borderId="1" xfId="4" applyFont="1" applyFill="1" applyBorder="1" applyAlignment="1" applyProtection="1">
      <alignment horizontal="left" vertical="center"/>
      <protection locked="0"/>
    </xf>
    <xf numFmtId="0" fontId="2" fillId="2" borderId="22" xfId="4" applyFont="1" applyFill="1" applyBorder="1" applyAlignment="1">
      <alignment horizontal="left" vertical="center"/>
    </xf>
    <xf numFmtId="0" fontId="3" fillId="5" borderId="23" xfId="4" applyFont="1" applyFill="1" applyBorder="1" applyAlignment="1" applyProtection="1">
      <alignment horizontal="left" vertical="center"/>
      <protection locked="0"/>
    </xf>
    <xf numFmtId="0" fontId="2" fillId="2" borderId="24" xfId="4" applyFont="1" applyFill="1" applyBorder="1" applyAlignment="1">
      <alignment horizontal="left" vertical="center"/>
    </xf>
    <xf numFmtId="166" fontId="3" fillId="5" borderId="9" xfId="4" applyNumberFormat="1" applyFont="1" applyFill="1" applyBorder="1" applyAlignment="1" applyProtection="1">
      <alignment horizontal="right" vertical="center"/>
      <protection locked="0"/>
    </xf>
    <xf numFmtId="0" fontId="3" fillId="5" borderId="9" xfId="4" applyFont="1" applyFill="1" applyBorder="1" applyAlignment="1" applyProtection="1">
      <alignment horizontal="left" vertical="center"/>
      <protection locked="0"/>
    </xf>
    <xf numFmtId="0" fontId="3" fillId="5" borderId="25" xfId="4" applyFont="1" applyFill="1" applyBorder="1" applyAlignment="1" applyProtection="1">
      <alignment horizontal="left" vertical="center"/>
      <protection locked="0"/>
    </xf>
    <xf numFmtId="0" fontId="16" fillId="3" borderId="0" xfId="4" applyFont="1" applyFill="1" applyAlignment="1">
      <alignment vertical="center"/>
    </xf>
    <xf numFmtId="0" fontId="2" fillId="2" borderId="26" xfId="4" applyFont="1" applyFill="1" applyBorder="1" applyAlignment="1">
      <alignment horizontal="left" vertical="center"/>
    </xf>
    <xf numFmtId="0" fontId="3" fillId="2" borderId="10" xfId="4" applyFont="1" applyFill="1" applyBorder="1" applyAlignment="1">
      <alignment horizontal="right" vertical="center"/>
    </xf>
    <xf numFmtId="0" fontId="3" fillId="2" borderId="10" xfId="4" applyFont="1" applyFill="1" applyBorder="1" applyAlignment="1">
      <alignment horizontal="left" vertical="center"/>
    </xf>
    <xf numFmtId="0" fontId="2" fillId="2" borderId="27" xfId="4" applyFont="1" applyFill="1" applyBorder="1" applyAlignment="1">
      <alignment horizontal="left" vertical="center"/>
    </xf>
    <xf numFmtId="49" fontId="15" fillId="3" borderId="0" xfId="4" applyNumberFormat="1" applyFont="1" applyFill="1" applyAlignment="1">
      <alignment vertical="center"/>
    </xf>
    <xf numFmtId="0" fontId="2" fillId="2" borderId="28" xfId="4" applyFont="1" applyFill="1" applyBorder="1" applyAlignment="1">
      <alignment horizontal="left" vertical="center"/>
    </xf>
    <xf numFmtId="0" fontId="3" fillId="2" borderId="13" xfId="4" applyFont="1" applyFill="1" applyBorder="1" applyAlignment="1">
      <alignment horizontal="right" vertical="center"/>
    </xf>
    <xf numFmtId="0" fontId="3" fillId="2" borderId="14" xfId="4" applyFont="1" applyFill="1" applyBorder="1" applyAlignment="1">
      <alignment horizontal="left" vertical="center"/>
    </xf>
    <xf numFmtId="0" fontId="3" fillId="2" borderId="29" xfId="4" applyFont="1" applyFill="1" applyBorder="1" applyAlignment="1">
      <alignment horizontal="left" vertical="center"/>
    </xf>
    <xf numFmtId="0" fontId="15" fillId="3" borderId="0" xfId="4" quotePrefix="1" applyFont="1" applyFill="1" applyAlignment="1">
      <alignment vertical="center"/>
    </xf>
    <xf numFmtId="0" fontId="3" fillId="2" borderId="13" xfId="4" applyFont="1" applyFill="1" applyBorder="1" applyAlignment="1">
      <alignment horizontal="left" vertical="center"/>
    </xf>
    <xf numFmtId="0" fontId="15" fillId="3" borderId="0" xfId="4" applyFont="1" applyFill="1" applyAlignment="1">
      <alignment vertical="center"/>
    </xf>
    <xf numFmtId="0" fontId="2" fillId="5" borderId="22" xfId="4" applyFont="1" applyFill="1" applyBorder="1" applyAlignment="1" applyProtection="1">
      <alignment horizontal="left" vertical="center"/>
      <protection locked="0"/>
    </xf>
    <xf numFmtId="0" fontId="2" fillId="5" borderId="24" xfId="4" applyFont="1" applyFill="1" applyBorder="1" applyAlignment="1" applyProtection="1">
      <alignment horizontal="left" vertical="center"/>
      <protection locked="0"/>
    </xf>
    <xf numFmtId="0" fontId="3" fillId="2" borderId="21" xfId="4" applyFont="1" applyFill="1" applyBorder="1" applyAlignment="1">
      <alignment horizontal="left" vertical="center"/>
    </xf>
    <xf numFmtId="0" fontId="3" fillId="2" borderId="23" xfId="4" applyFont="1" applyFill="1" applyBorder="1" applyAlignment="1">
      <alignment horizontal="left" vertical="center"/>
    </xf>
    <xf numFmtId="0" fontId="2" fillId="2" borderId="32" xfId="4" applyFont="1" applyFill="1" applyBorder="1" applyAlignment="1">
      <alignment horizontal="left" vertical="center"/>
    </xf>
    <xf numFmtId="0" fontId="6" fillId="0" borderId="0" xfId="4" applyFont="1" applyAlignment="1">
      <alignment vertical="center"/>
    </xf>
    <xf numFmtId="4" fontId="2" fillId="2" borderId="0" xfId="4" applyNumberFormat="1" applyFont="1" applyFill="1" applyAlignment="1">
      <alignment vertical="center"/>
    </xf>
    <xf numFmtId="4" fontId="2" fillId="2" borderId="0" xfId="4" applyNumberFormat="1" applyFont="1" applyFill="1" applyAlignment="1">
      <alignment horizontal="right" vertical="center"/>
    </xf>
    <xf numFmtId="0" fontId="11" fillId="2" borderId="0" xfId="4" applyFont="1" applyFill="1" applyAlignment="1">
      <alignment vertical="center"/>
    </xf>
    <xf numFmtId="2" fontId="6" fillId="2" borderId="0" xfId="4" applyNumberFormat="1" applyFont="1" applyFill="1" applyAlignment="1">
      <alignment vertical="center"/>
    </xf>
    <xf numFmtId="0" fontId="8" fillId="2" borderId="0" xfId="4" applyFont="1" applyFill="1" applyAlignment="1">
      <alignment vertical="center"/>
    </xf>
    <xf numFmtId="0" fontId="4" fillId="2" borderId="0" xfId="4" applyFont="1" applyFill="1" applyAlignment="1">
      <alignment horizontal="left" vertical="center"/>
    </xf>
    <xf numFmtId="0" fontId="4" fillId="2" borderId="0" xfId="4" applyFont="1" applyFill="1" applyAlignment="1">
      <alignment horizontal="right" vertical="center"/>
    </xf>
    <xf numFmtId="0" fontId="4" fillId="2" borderId="0" xfId="4" applyFont="1" applyFill="1" applyAlignment="1">
      <alignment vertical="center"/>
    </xf>
    <xf numFmtId="0" fontId="8" fillId="0" borderId="0" xfId="4" applyFont="1" applyAlignment="1">
      <alignment vertical="center"/>
    </xf>
    <xf numFmtId="0" fontId="17" fillId="2" borderId="0" xfId="4" applyFont="1" applyFill="1" applyAlignment="1">
      <alignment vertical="center"/>
    </xf>
    <xf numFmtId="0" fontId="4" fillId="2" borderId="0" xfId="4" quotePrefix="1" applyFont="1" applyFill="1" applyAlignment="1">
      <alignment vertical="center"/>
    </xf>
    <xf numFmtId="0" fontId="7" fillId="2" borderId="10" xfId="4" applyFont="1" applyFill="1" applyBorder="1" applyAlignment="1">
      <alignment horizontal="center" vertical="center"/>
    </xf>
    <xf numFmtId="0" fontId="2" fillId="2" borderId="10" xfId="4" applyFont="1" applyFill="1" applyBorder="1" applyAlignment="1">
      <alignment vertical="center"/>
    </xf>
    <xf numFmtId="14" fontId="2" fillId="2" borderId="10" xfId="4" applyNumberFormat="1" applyFont="1" applyFill="1" applyBorder="1" applyAlignment="1">
      <alignment vertical="center"/>
    </xf>
    <xf numFmtId="14" fontId="2" fillId="2" borderId="0" xfId="4" applyNumberFormat="1" applyFont="1" applyFill="1" applyAlignment="1">
      <alignment vertical="center"/>
    </xf>
    <xf numFmtId="0" fontId="22" fillId="2" borderId="0" xfId="4" applyFont="1" applyFill="1" applyAlignment="1">
      <alignment horizontal="left" vertical="center"/>
    </xf>
    <xf numFmtId="0" fontId="2" fillId="2" borderId="8" xfId="4" applyFont="1" applyFill="1" applyBorder="1" applyAlignment="1">
      <alignment vertical="center"/>
    </xf>
    <xf numFmtId="0" fontId="2" fillId="0" borderId="12" xfId="4" applyFont="1" applyBorder="1" applyAlignment="1">
      <alignment vertical="center"/>
    </xf>
    <xf numFmtId="0" fontId="2" fillId="2" borderId="13" xfId="4" applyFont="1" applyFill="1" applyBorder="1" applyAlignment="1">
      <alignment vertical="center"/>
    </xf>
    <xf numFmtId="14" fontId="2" fillId="2" borderId="13" xfId="4" applyNumberFormat="1" applyFont="1" applyFill="1" applyBorder="1" applyAlignment="1">
      <alignment vertical="center"/>
    </xf>
    <xf numFmtId="0" fontId="2" fillId="5" borderId="8" xfId="4" applyFont="1" applyFill="1" applyBorder="1" applyAlignment="1">
      <alignment vertical="center"/>
    </xf>
    <xf numFmtId="0" fontId="7" fillId="0" borderId="0" xfId="4" applyFont="1" applyAlignment="1">
      <alignment horizontal="center" vertical="center"/>
    </xf>
    <xf numFmtId="0" fontId="2" fillId="0" borderId="0" xfId="4" applyFont="1" applyAlignment="1">
      <alignment vertical="center"/>
    </xf>
    <xf numFmtId="169" fontId="19" fillId="8" borderId="31" xfId="5" applyNumberFormat="1" applyFont="1" applyFill="1" applyBorder="1" applyAlignment="1">
      <alignment horizontal="right" vertical="center"/>
    </xf>
    <xf numFmtId="0" fontId="28" fillId="5" borderId="21" xfId="4" applyFont="1" applyFill="1" applyBorder="1" applyAlignment="1" applyProtection="1">
      <alignment horizontal="left" vertical="center"/>
      <protection locked="0"/>
    </xf>
    <xf numFmtId="0" fontId="2" fillId="5" borderId="12" xfId="4" applyFont="1" applyFill="1" applyBorder="1" applyAlignment="1" applyProtection="1">
      <alignment horizontal="left" vertical="center"/>
      <protection locked="0"/>
    </xf>
    <xf numFmtId="0" fontId="2" fillId="5" borderId="13" xfId="4" applyFont="1" applyFill="1" applyBorder="1" applyAlignment="1" applyProtection="1">
      <alignment horizontal="left" vertical="center"/>
      <protection locked="0"/>
    </xf>
    <xf numFmtId="0" fontId="2" fillId="5" borderId="14" xfId="4" applyFont="1" applyFill="1" applyBorder="1" applyAlignment="1" applyProtection="1">
      <alignment horizontal="left" vertical="center"/>
      <protection locked="0"/>
    </xf>
    <xf numFmtId="44" fontId="4" fillId="2" borderId="2" xfId="0" applyFont="1" applyFill="1" applyBorder="1" applyAlignment="1">
      <alignment horizontal="left" vertical="center"/>
    </xf>
    <xf numFmtId="44" fontId="4" fillId="2" borderId="3" xfId="0" applyFont="1" applyFill="1" applyBorder="1" applyAlignment="1">
      <alignment horizontal="left" vertical="center"/>
    </xf>
    <xf numFmtId="10" fontId="3" fillId="6" borderId="8" xfId="2" applyNumberFormat="1" applyFont="1" applyFill="1" applyBorder="1" applyAlignment="1" applyProtection="1">
      <alignment horizontal="left" vertical="center"/>
      <protection locked="0"/>
    </xf>
    <xf numFmtId="44" fontId="2" fillId="2" borderId="24" xfId="0" applyFont="1" applyFill="1" applyBorder="1" applyAlignment="1">
      <alignment horizontal="left" vertical="center"/>
    </xf>
    <xf numFmtId="44" fontId="3" fillId="2" borderId="9" xfId="0" applyFont="1" applyFill="1" applyBorder="1" applyAlignment="1">
      <alignment horizontal="left" vertical="center"/>
    </xf>
    <xf numFmtId="44" fontId="3" fillId="6" borderId="9" xfId="5" applyFont="1" applyFill="1" applyBorder="1" applyAlignment="1" applyProtection="1">
      <alignment horizontal="right" vertical="center"/>
      <protection locked="0"/>
    </xf>
    <xf numFmtId="44" fontId="2" fillId="2" borderId="26" xfId="0" applyFont="1" applyFill="1" applyBorder="1" applyAlignment="1">
      <alignment horizontal="left" vertical="center"/>
    </xf>
    <xf numFmtId="44" fontId="2" fillId="2" borderId="27" xfId="0" applyFont="1" applyFill="1" applyBorder="1" applyAlignment="1">
      <alignment horizontal="left" vertical="center"/>
    </xf>
    <xf numFmtId="170" fontId="3" fillId="6" borderId="8" xfId="3" applyNumberFormat="1" applyFont="1" applyFill="1" applyBorder="1" applyAlignment="1" applyProtection="1">
      <alignment horizontal="right" vertical="center"/>
      <protection locked="0"/>
    </xf>
    <xf numFmtId="44" fontId="29" fillId="2" borderId="29" xfId="0" applyFont="1" applyFill="1" applyBorder="1" applyAlignment="1">
      <alignment horizontal="left" vertical="center"/>
    </xf>
    <xf numFmtId="167" fontId="19" fillId="8" borderId="34" xfId="5" applyNumberFormat="1" applyFont="1" applyFill="1" applyBorder="1" applyAlignment="1">
      <alignment horizontal="right" vertical="center"/>
    </xf>
    <xf numFmtId="44" fontId="2" fillId="5" borderId="22" xfId="0" applyFont="1" applyFill="1" applyBorder="1" applyAlignment="1">
      <alignment horizontal="left" vertical="center"/>
    </xf>
    <xf numFmtId="44" fontId="3" fillId="5" borderId="35" xfId="5" applyFont="1" applyFill="1" applyBorder="1" applyAlignment="1" applyProtection="1">
      <alignment horizontal="right" vertical="center"/>
      <protection locked="0"/>
    </xf>
    <xf numFmtId="171" fontId="19" fillId="8" borderId="34" xfId="5" applyNumberFormat="1" applyFont="1" applyFill="1" applyBorder="1" applyAlignment="1">
      <alignment horizontal="right" vertical="center"/>
    </xf>
    <xf numFmtId="4" fontId="29" fillId="6" borderId="9" xfId="3" applyNumberFormat="1" applyFont="1" applyFill="1" applyBorder="1" applyAlignment="1" applyProtection="1">
      <alignment horizontal="center" vertical="center"/>
      <protection locked="0"/>
    </xf>
    <xf numFmtId="166" fontId="3" fillId="7" borderId="1" xfId="0" quotePrefix="1" applyNumberFormat="1" applyFont="1" applyFill="1" applyBorder="1" applyAlignment="1">
      <alignment horizontal="left" vertical="center"/>
    </xf>
    <xf numFmtId="44" fontId="2" fillId="2" borderId="30" xfId="0" applyFont="1" applyFill="1" applyBorder="1" applyAlignment="1">
      <alignment horizontal="left" vertical="center"/>
    </xf>
    <xf numFmtId="44" fontId="3" fillId="2" borderId="15" xfId="0" applyFont="1" applyFill="1" applyBorder="1" applyAlignment="1">
      <alignment horizontal="right" vertical="center"/>
    </xf>
    <xf numFmtId="44" fontId="21" fillId="7" borderId="37" xfId="5" applyFont="1" applyFill="1" applyBorder="1" applyAlignment="1">
      <alignment horizontal="right" vertical="center"/>
    </xf>
    <xf numFmtId="44" fontId="3" fillId="2" borderId="36" xfId="0" applyFont="1" applyFill="1" applyBorder="1" applyAlignment="1">
      <alignment horizontal="left" vertical="center"/>
    </xf>
    <xf numFmtId="10" fontId="3" fillId="5" borderId="33" xfId="3" applyNumberFormat="1" applyFont="1" applyFill="1" applyBorder="1" applyAlignment="1" applyProtection="1">
      <alignment horizontal="right" vertical="center"/>
      <protection locked="0"/>
    </xf>
    <xf numFmtId="44" fontId="30" fillId="2" borderId="38" xfId="0" applyFont="1" applyFill="1" applyBorder="1" applyAlignment="1">
      <alignment horizontal="right" vertical="center"/>
    </xf>
    <xf numFmtId="16" fontId="15" fillId="3" borderId="0" xfId="0" quotePrefix="1" applyNumberFormat="1" applyFont="1" applyFill="1" applyAlignment="1">
      <alignment vertical="center"/>
    </xf>
    <xf numFmtId="168" fontId="3" fillId="7" borderId="8" xfId="2" applyNumberFormat="1" applyFont="1" applyFill="1" applyBorder="1" applyAlignment="1">
      <alignment horizontal="center" vertical="center"/>
    </xf>
    <xf numFmtId="164" fontId="19" fillId="2" borderId="34" xfId="1" applyFont="1" applyFill="1" applyBorder="1" applyAlignment="1">
      <alignment horizontal="center" vertical="center"/>
    </xf>
    <xf numFmtId="44" fontId="10" fillId="8" borderId="0" xfId="0" applyFont="1" applyFill="1" applyAlignment="1">
      <alignment horizontal="center" vertical="center"/>
    </xf>
    <xf numFmtId="0" fontId="8" fillId="8" borderId="0" xfId="4" applyFont="1" applyFill="1" applyAlignment="1">
      <alignment vertical="center"/>
    </xf>
    <xf numFmtId="44" fontId="4" fillId="8" borderId="0" xfId="0" applyFont="1" applyFill="1" applyAlignment="1">
      <alignment horizontal="right" vertical="center"/>
    </xf>
    <xf numFmtId="44" fontId="4" fillId="8" borderId="0" xfId="0" applyFont="1" applyFill="1" applyAlignment="1">
      <alignment horizontal="left" vertical="center"/>
    </xf>
    <xf numFmtId="44" fontId="4" fillId="8" borderId="0" xfId="0" applyFont="1" applyFill="1" applyAlignment="1">
      <alignment vertical="center"/>
    </xf>
    <xf numFmtId="44" fontId="17" fillId="8" borderId="0" xfId="0" applyFont="1" applyFill="1" applyAlignment="1">
      <alignment vertical="center"/>
    </xf>
    <xf numFmtId="0" fontId="3" fillId="5" borderId="25" xfId="4" applyFont="1" applyFill="1" applyBorder="1" applyAlignment="1">
      <alignment horizontal="left" vertical="center"/>
    </xf>
    <xf numFmtId="172" fontId="2" fillId="5" borderId="5" xfId="5" applyNumberFormat="1" applyFont="1" applyFill="1" applyBorder="1" applyAlignment="1" applyProtection="1">
      <alignment horizontal="right" vertical="center"/>
      <protection locked="0"/>
    </xf>
    <xf numFmtId="166" fontId="3" fillId="2" borderId="8" xfId="0" quotePrefix="1" applyNumberFormat="1" applyFont="1" applyFill="1" applyBorder="1" applyAlignment="1">
      <alignment horizontal="left" vertical="center"/>
    </xf>
    <xf numFmtId="44" fontId="3" fillId="6" borderId="8" xfId="5" applyFont="1" applyFill="1" applyBorder="1" applyAlignment="1" applyProtection="1">
      <alignment horizontal="right" vertical="center"/>
      <protection locked="0"/>
    </xf>
    <xf numFmtId="44" fontId="21" fillId="7" borderId="8" xfId="5" applyFont="1" applyFill="1" applyBorder="1" applyAlignment="1">
      <alignment horizontal="right" vertical="center"/>
    </xf>
    <xf numFmtId="44" fontId="21" fillId="8" borderId="8" xfId="5" applyFont="1" applyFill="1" applyBorder="1" applyAlignment="1">
      <alignment horizontal="right" vertical="center"/>
    </xf>
    <xf numFmtId="44" fontId="3" fillId="2" borderId="8" xfId="0" applyFont="1" applyFill="1" applyBorder="1" applyAlignment="1">
      <alignment horizontal="right" vertical="center"/>
    </xf>
    <xf numFmtId="44" fontId="3" fillId="2" borderId="8" xfId="5" applyFont="1" applyFill="1" applyBorder="1" applyAlignment="1">
      <alignment horizontal="right" vertical="center"/>
    </xf>
    <xf numFmtId="44" fontId="9" fillId="4" borderId="39" xfId="0" applyFont="1" applyFill="1" applyBorder="1" applyAlignment="1">
      <alignment horizontal="left" vertical="center"/>
    </xf>
    <xf numFmtId="44" fontId="13" fillId="5" borderId="22" xfId="0" applyFont="1" applyFill="1" applyBorder="1" applyAlignment="1" applyProtection="1">
      <alignment horizontal="left" vertical="center"/>
      <protection locked="0"/>
    </xf>
    <xf numFmtId="44" fontId="21" fillId="8" borderId="23" xfId="5" applyFont="1" applyFill="1" applyBorder="1" applyAlignment="1">
      <alignment horizontal="right" vertical="center"/>
    </xf>
    <xf numFmtId="44" fontId="2" fillId="2" borderId="22" xfId="0" applyFont="1" applyFill="1" applyBorder="1" applyAlignment="1">
      <alignment horizontal="left" vertical="center" wrapText="1" indent="1"/>
    </xf>
    <xf numFmtId="44" fontId="27" fillId="2" borderId="22" xfId="0" applyFont="1" applyFill="1" applyBorder="1" applyAlignment="1">
      <alignment horizontal="left" vertical="center" indent="1"/>
    </xf>
    <xf numFmtId="44" fontId="3" fillId="5" borderId="22" xfId="0" applyFont="1" applyFill="1" applyBorder="1" applyAlignment="1" applyProtection="1">
      <alignment horizontal="left" vertical="center"/>
      <protection locked="0"/>
    </xf>
    <xf numFmtId="44" fontId="2" fillId="2" borderId="23" xfId="0" applyFont="1" applyFill="1" applyBorder="1" applyAlignment="1">
      <alignment horizontal="left" vertical="center"/>
    </xf>
    <xf numFmtId="44" fontId="29" fillId="2" borderId="23" xfId="0" applyFont="1" applyFill="1" applyBorder="1" applyAlignment="1">
      <alignment horizontal="left" vertical="center"/>
    </xf>
    <xf numFmtId="44" fontId="18" fillId="2" borderId="40" xfId="0" applyFont="1" applyFill="1" applyBorder="1" applyAlignment="1">
      <alignment horizontal="left" vertical="center"/>
    </xf>
    <xf numFmtId="44" fontId="3" fillId="2" borderId="33" xfId="0" applyFont="1" applyFill="1" applyBorder="1" applyAlignment="1">
      <alignment horizontal="right" vertical="center"/>
    </xf>
    <xf numFmtId="44" fontId="3" fillId="2" borderId="33" xfId="0" applyFont="1" applyFill="1" applyBorder="1" applyAlignment="1">
      <alignment horizontal="left" vertical="center"/>
    </xf>
    <xf numFmtId="9" fontId="3" fillId="2" borderId="33" xfId="3" applyFont="1" applyFill="1" applyBorder="1" applyAlignment="1">
      <alignment horizontal="right" vertical="center"/>
    </xf>
    <xf numFmtId="44" fontId="21" fillId="7" borderId="33" xfId="5" applyFont="1" applyFill="1" applyBorder="1" applyAlignment="1">
      <alignment horizontal="right" vertical="center"/>
    </xf>
    <xf numFmtId="167" fontId="19" fillId="8" borderId="41" xfId="5" applyNumberFormat="1" applyFont="1" applyFill="1" applyBorder="1" applyAlignment="1">
      <alignment horizontal="right" vertical="center"/>
    </xf>
    <xf numFmtId="170" fontId="3" fillId="6" borderId="33" xfId="3" applyNumberFormat="1" applyFont="1" applyFill="1" applyBorder="1" applyAlignment="1" applyProtection="1">
      <alignment horizontal="right" vertical="center"/>
      <protection locked="0"/>
    </xf>
    <xf numFmtId="173" fontId="3" fillId="6" borderId="8" xfId="2" applyNumberFormat="1" applyFont="1" applyFill="1" applyBorder="1" applyAlignment="1" applyProtection="1">
      <alignment horizontal="left" vertical="center"/>
      <protection locked="0"/>
    </xf>
    <xf numFmtId="173" fontId="3" fillId="6" borderId="9" xfId="2" applyNumberFormat="1" applyFont="1" applyFill="1" applyBorder="1" applyAlignment="1" applyProtection="1">
      <alignment horizontal="right" vertical="center"/>
      <protection locked="0"/>
    </xf>
    <xf numFmtId="44" fontId="3" fillId="6" borderId="1" xfId="0" applyFont="1" applyFill="1" applyBorder="1" applyAlignment="1" applyProtection="1">
      <alignment horizontal="left" vertical="center"/>
      <protection locked="0"/>
    </xf>
    <xf numFmtId="44" fontId="3" fillId="6" borderId="9" xfId="0" applyFont="1" applyFill="1" applyBorder="1" applyAlignment="1" applyProtection="1">
      <alignment horizontal="left" vertical="center"/>
      <protection locked="0"/>
    </xf>
    <xf numFmtId="0" fontId="31" fillId="3" borderId="0" xfId="4" applyFont="1" applyFill="1" applyAlignment="1">
      <alignment vertical="center" wrapText="1"/>
    </xf>
    <xf numFmtId="49" fontId="32" fillId="3" borderId="0" xfId="4" applyNumberFormat="1" applyFont="1" applyFill="1" applyAlignment="1">
      <alignment vertical="center"/>
    </xf>
    <xf numFmtId="0" fontId="32" fillId="3" borderId="0" xfId="4" quotePrefix="1" applyFont="1" applyFill="1" applyAlignment="1">
      <alignment vertical="center"/>
    </xf>
    <xf numFmtId="0" fontId="32" fillId="3" borderId="0" xfId="4" applyFont="1" applyFill="1" applyAlignment="1">
      <alignment vertical="center"/>
    </xf>
    <xf numFmtId="0" fontId="20" fillId="2" borderId="0" xfId="4" applyFont="1" applyFill="1" applyAlignment="1">
      <alignment horizontal="left" vertical="top" wrapText="1"/>
    </xf>
    <xf numFmtId="0" fontId="20" fillId="2" borderId="0" xfId="4" applyFont="1" applyFill="1" applyAlignment="1">
      <alignment horizontal="left" vertical="top"/>
    </xf>
    <xf numFmtId="0" fontId="20" fillId="2" borderId="5" xfId="4" applyFont="1" applyFill="1" applyBorder="1" applyAlignment="1">
      <alignment horizontal="left" vertical="top"/>
    </xf>
    <xf numFmtId="0" fontId="18" fillId="5" borderId="12" xfId="4" applyFont="1" applyFill="1" applyBorder="1" applyAlignment="1" applyProtection="1">
      <alignment horizontal="left" vertical="center"/>
      <protection locked="0"/>
    </xf>
    <xf numFmtId="0" fontId="18" fillId="5" borderId="13" xfId="4" applyFont="1" applyFill="1" applyBorder="1" applyAlignment="1" applyProtection="1">
      <alignment horizontal="left" vertical="center"/>
      <protection locked="0"/>
    </xf>
    <xf numFmtId="0" fontId="18" fillId="5" borderId="14" xfId="4" applyFont="1" applyFill="1" applyBorder="1" applyAlignment="1" applyProtection="1">
      <alignment horizontal="left" vertical="center"/>
      <protection locked="0"/>
    </xf>
    <xf numFmtId="0" fontId="2" fillId="5" borderId="12" xfId="4" applyFont="1" applyFill="1" applyBorder="1" applyAlignment="1" applyProtection="1">
      <alignment horizontal="left" vertical="center"/>
      <protection locked="0"/>
    </xf>
    <xf numFmtId="0" fontId="2" fillId="5" borderId="13" xfId="4" applyFont="1" applyFill="1" applyBorder="1" applyAlignment="1" applyProtection="1">
      <alignment horizontal="left" vertical="center"/>
      <protection locked="0"/>
    </xf>
    <xf numFmtId="0" fontId="2" fillId="5" borderId="14" xfId="4" applyFont="1" applyFill="1" applyBorder="1" applyAlignment="1" applyProtection="1">
      <alignment horizontal="left" vertical="center"/>
      <protection locked="0"/>
    </xf>
    <xf numFmtId="0" fontId="3" fillId="5" borderId="12" xfId="4" applyFont="1" applyFill="1" applyBorder="1" applyAlignment="1" applyProtection="1">
      <alignment horizontal="left" vertical="center" wrapText="1"/>
      <protection locked="0"/>
    </xf>
    <xf numFmtId="0" fontId="3" fillId="5" borderId="13" xfId="4" applyFont="1" applyFill="1" applyBorder="1" applyAlignment="1" applyProtection="1">
      <alignment horizontal="left" vertical="center" wrapText="1"/>
      <protection locked="0"/>
    </xf>
    <xf numFmtId="0" fontId="3" fillId="5" borderId="14" xfId="4" applyFont="1" applyFill="1" applyBorder="1" applyAlignment="1" applyProtection="1">
      <alignment horizontal="left" vertical="center" wrapText="1"/>
      <protection locked="0"/>
    </xf>
    <xf numFmtId="44" fontId="20" fillId="2" borderId="0" xfId="0" applyFont="1" applyFill="1" applyAlignment="1">
      <alignment horizontal="left" vertical="top" wrapText="1"/>
    </xf>
    <xf numFmtId="44" fontId="20" fillId="2" borderId="0" xfId="0" applyFont="1" applyFill="1" applyAlignment="1">
      <alignment horizontal="left" vertical="top"/>
    </xf>
    <xf numFmtId="44" fontId="24" fillId="2" borderId="0" xfId="0" applyFont="1" applyFill="1" applyAlignment="1">
      <alignment horizontal="right" vertical="center"/>
    </xf>
    <xf numFmtId="44" fontId="24" fillId="2" borderId="10" xfId="0" applyFont="1" applyFill="1" applyBorder="1" applyAlignment="1">
      <alignment horizontal="right" vertical="center"/>
    </xf>
    <xf numFmtId="44" fontId="18" fillId="5" borderId="13" xfId="0" applyFont="1" applyFill="1" applyBorder="1" applyAlignment="1" applyProtection="1">
      <alignment horizontal="left" vertical="center"/>
      <protection locked="0"/>
    </xf>
    <xf numFmtId="44" fontId="18" fillId="5" borderId="14" xfId="0" applyFont="1" applyFill="1" applyBorder="1" applyAlignment="1" applyProtection="1">
      <alignment horizontal="left" vertical="center"/>
      <protection locked="0"/>
    </xf>
    <xf numFmtId="44" fontId="2" fillId="5" borderId="14" xfId="0" applyFont="1" applyFill="1" applyBorder="1" applyAlignment="1" applyProtection="1">
      <alignment horizontal="left" vertical="center"/>
      <protection locked="0"/>
    </xf>
    <xf numFmtId="44" fontId="2" fillId="5" borderId="8" xfId="0" applyFont="1" applyFill="1" applyBorder="1" applyAlignment="1" applyProtection="1">
      <alignment horizontal="left" vertical="center"/>
      <protection locked="0"/>
    </xf>
    <xf numFmtId="44" fontId="3" fillId="5" borderId="12" xfId="0" applyFont="1" applyFill="1" applyBorder="1" applyAlignment="1" applyProtection="1">
      <alignment horizontal="left" vertical="center" wrapText="1"/>
      <protection locked="0"/>
    </xf>
    <xf numFmtId="44" fontId="3" fillId="5" borderId="13" xfId="0" applyFont="1" applyFill="1" applyBorder="1" applyAlignment="1" applyProtection="1">
      <alignment horizontal="left" vertical="center" wrapText="1"/>
      <protection locked="0"/>
    </xf>
    <xf numFmtId="44" fontId="3" fillId="5" borderId="14" xfId="0" applyFont="1" applyFill="1" applyBorder="1" applyAlignment="1" applyProtection="1">
      <alignment horizontal="left" vertical="center" wrapText="1"/>
      <protection locked="0"/>
    </xf>
  </cellXfs>
  <cellStyles count="6">
    <cellStyle name="Euro" xfId="5" xr:uid="{00000000-0005-0000-0000-000000000000}"/>
    <cellStyle name="Komma" xfId="1" builtinId="3"/>
    <cellStyle name="Komma 2" xfId="2" xr:uid="{00000000-0005-0000-0000-000002000000}"/>
    <cellStyle name="Prozent" xfId="3" builtinId="5"/>
    <cellStyle name="Standard" xfId="0" builtinId="0"/>
    <cellStyle name="Standard 2" xfId="4" xr:uid="{00000000-0005-0000-0000-000005000000}"/>
  </cellStyles>
  <dxfs count="90"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1143000</xdr:colOff>
      <xdr:row>30</xdr:row>
      <xdr:rowOff>0</xdr:rowOff>
    </xdr:from>
    <xdr:to>
      <xdr:col>1</xdr:col>
      <xdr:colOff>1343025</xdr:colOff>
      <xdr:row>31</xdr:row>
      <xdr:rowOff>19050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64F1A9C5-A503-4C0B-9279-638D03D777A8}"/>
            </a:ext>
          </a:extLst>
        </xdr:cNvPr>
        <xdr:cNvSpPr txBox="1">
          <a:spLocks noChangeArrowheads="1"/>
        </xdr:cNvSpPr>
      </xdr:nvSpPr>
      <xdr:spPr bwMode="auto">
        <a:xfrm>
          <a:off x="1581150" y="5924550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FFFFFF"/>
              </a:solidFill>
              <a:latin typeface="DB Office"/>
            </a:rPr>
            <a:t>4)</a:t>
          </a:r>
          <a:endParaRPr lang="de-DE"/>
        </a:p>
      </xdr:txBody>
    </xdr:sp>
    <xdr:clientData/>
  </xdr:twoCellAnchor>
  <xdr:twoCellAnchor>
    <xdr:from>
      <xdr:col>7</xdr:col>
      <xdr:colOff>9525</xdr:colOff>
      <xdr:row>1</xdr:row>
      <xdr:rowOff>47625</xdr:rowOff>
    </xdr:from>
    <xdr:to>
      <xdr:col>7</xdr:col>
      <xdr:colOff>1438275</xdr:colOff>
      <xdr:row>14</xdr:row>
      <xdr:rowOff>7937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83C05439-1417-4CFC-BD89-1CD391B42C44}"/>
            </a:ext>
          </a:extLst>
        </xdr:cNvPr>
        <xdr:cNvSpPr txBox="1">
          <a:spLocks noChangeArrowheads="1"/>
        </xdr:cNvSpPr>
      </xdr:nvSpPr>
      <xdr:spPr bwMode="auto">
        <a:xfrm>
          <a:off x="8982075" y="104775"/>
          <a:ext cx="1428750" cy="27797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1" i="0" u="sng" strike="noStrike" baseline="0">
              <a:solidFill>
                <a:srgbClr val="FF0000"/>
              </a:solidFill>
              <a:latin typeface="DB Office"/>
            </a:rPr>
            <a:t>Eingabehilfe</a:t>
          </a: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(wird nicht mit ausgedruckt!)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in den Formeln beziehen sich auf die jeweiligen Werte in der Spalte "Gesamtpreis".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mit Klammern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 ) beziehen sich auf die jeweiligen Werte in der Spalte "Einheitspreis".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/>
            <a:t>Bei</a:t>
          </a:r>
          <a:r>
            <a:rPr lang="de-DE" baseline="0"/>
            <a:t>
            </a:t>
          </a:r>
          <a:r>
            <a:rPr lang="de-DE" u="sng" baseline="0"/>
            <a:t>ATWS</a:t>
          </a:r>
          <a:r>
            <a:rPr lang="de-DE" baseline="0"/>
            <a:t> wird</a:t>
          </a:r>
          <a:r>
            <a:rPr lang="de-DE"/>
            <a:t> der Bediener nicht unter Gerät, sondern Personal angegeben.</a:t>
          </a:r>
        </a:p>
        <a:p>
          <a:pPr algn="l" rtl="0">
            <a:defRPr sz="1000"/>
          </a:pPr>
          <a:r>
            <a:rPr lang="de-DE" u="sng"/>
            <a:t>FA</a:t>
          </a:r>
          <a:r>
            <a:rPr lang="de-DE"/>
            <a:t> ist das Umsetzen ab 500m hier zu hinterlegen berücksichtgen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" name="Text Box 10">
          <a:extLst>
            <a:ext uri="{FF2B5EF4-FFF2-40B4-BE49-F238E27FC236}">
              <a16:creationId xmlns:a16="http://schemas.microsoft.com/office/drawing/2014/main" id="{9C294221-6FCA-4142-BD98-037482173B31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1581150</xdr:colOff>
      <xdr:row>67</xdr:row>
      <xdr:rowOff>47625</xdr:rowOff>
    </xdr:from>
    <xdr:to>
      <xdr:col>6</xdr:col>
      <xdr:colOff>533400</xdr:colOff>
      <xdr:row>70</xdr:row>
      <xdr:rowOff>104775</xdr:rowOff>
    </xdr:to>
    <xdr:sp macro="" textlink="">
      <xdr:nvSpPr>
        <xdr:cNvPr id="5" name="Text Box 36">
          <a:extLst>
            <a:ext uri="{FF2B5EF4-FFF2-40B4-BE49-F238E27FC236}">
              <a16:creationId xmlns:a16="http://schemas.microsoft.com/office/drawing/2014/main" id="{C582FD89-73F1-45F1-8BF9-BDB0CA43B49A}"/>
            </a:ext>
          </a:extLst>
        </xdr:cNvPr>
        <xdr:cNvSpPr txBox="1">
          <a:spLocks noChangeArrowheads="1"/>
        </xdr:cNvSpPr>
      </xdr:nvSpPr>
      <xdr:spPr bwMode="auto">
        <a:xfrm>
          <a:off x="2019300" y="12468225"/>
          <a:ext cx="5505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rtl="0"/>
          <a:r>
            <a:rPr lang="de-DE" sz="1100" b="0" i="0" baseline="0">
              <a:effectLst/>
              <a:latin typeface="DB Office" panose="020B0604020202020204" pitchFamily="34" charset="0"/>
              <a:ea typeface="+mn-ea"/>
              <a:cs typeface="+mn-cs"/>
            </a:rPr>
            <a:t>Angaben zur Preisermittlung (Gerät)</a:t>
          </a:r>
        </a:p>
        <a:p>
          <a:pPr rtl="0"/>
          <a:r>
            <a:rPr lang="de-DE" sz="1000" b="0" i="0" baseline="0">
              <a:effectLst/>
              <a:latin typeface="+mn-lt"/>
              <a:ea typeface="+mn-ea"/>
              <a:cs typeface="+mn-cs"/>
            </a:rPr>
            <a:t>Fachautor: FE.EI-N | </a:t>
          </a:r>
          <a:r>
            <a:rPr lang="de-DE" sz="1100">
              <a:effectLst/>
              <a:latin typeface="+mn-lt"/>
              <a:ea typeface="+mn-ea"/>
              <a:cs typeface="+mn-cs"/>
            </a:rPr>
            <a:t>Bettina Gnielinski</a:t>
          </a:r>
          <a:endParaRPr lang="de-DE" sz="1000">
            <a:effectLst/>
          </a:endParaRPr>
        </a:p>
      </xdr:txBody>
    </xdr:sp>
    <xdr:clientData/>
  </xdr:twoCellAnchor>
  <xdr:twoCellAnchor>
    <xdr:from>
      <xdr:col>0</xdr:col>
      <xdr:colOff>77932</xdr:colOff>
      <xdr:row>67</xdr:row>
      <xdr:rowOff>34636</xdr:rowOff>
    </xdr:from>
    <xdr:to>
      <xdr:col>1</xdr:col>
      <xdr:colOff>801832</xdr:colOff>
      <xdr:row>68</xdr:row>
      <xdr:rowOff>72736</xdr:rowOff>
    </xdr:to>
    <xdr:sp macro="" textlink="">
      <xdr:nvSpPr>
        <xdr:cNvPr id="6" name="Text Box 37">
          <a:extLst>
            <a:ext uri="{FF2B5EF4-FFF2-40B4-BE49-F238E27FC236}">
              <a16:creationId xmlns:a16="http://schemas.microsoft.com/office/drawing/2014/main" id="{CCC89B79-208E-44A3-98D3-37C0AD856DDF}"/>
            </a:ext>
          </a:extLst>
        </xdr:cNvPr>
        <xdr:cNvSpPr txBox="1">
          <a:spLocks noChangeArrowheads="1"/>
        </xdr:cNvSpPr>
      </xdr:nvSpPr>
      <xdr:spPr bwMode="auto">
        <a:xfrm>
          <a:off x="77932" y="12455236"/>
          <a:ext cx="1162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de-DE">
            <a:latin typeface="DB Office" panose="020B0604020202020204" pitchFamily="34" charset="0"/>
          </a:endParaRPr>
        </a:p>
      </xdr:txBody>
    </xdr:sp>
    <xdr:clientData/>
  </xdr:twoCellAnchor>
  <xdr:twoCellAnchor>
    <xdr:from>
      <xdr:col>6</xdr:col>
      <xdr:colOff>514351</xdr:colOff>
      <xdr:row>68</xdr:row>
      <xdr:rowOff>0</xdr:rowOff>
    </xdr:from>
    <xdr:to>
      <xdr:col>7</xdr:col>
      <xdr:colOff>1</xdr:colOff>
      <xdr:row>70</xdr:row>
      <xdr:rowOff>95250</xdr:rowOff>
    </xdr:to>
    <xdr:sp macro="" textlink="">
      <xdr:nvSpPr>
        <xdr:cNvPr id="7" name="Text Box 38">
          <a:extLst>
            <a:ext uri="{FF2B5EF4-FFF2-40B4-BE49-F238E27FC236}">
              <a16:creationId xmlns:a16="http://schemas.microsoft.com/office/drawing/2014/main" id="{E09A0A0D-5F33-495B-886E-AA1B4721964E}"/>
            </a:ext>
          </a:extLst>
        </xdr:cNvPr>
        <xdr:cNvSpPr txBox="1">
          <a:spLocks noChangeArrowheads="1"/>
        </xdr:cNvSpPr>
      </xdr:nvSpPr>
      <xdr:spPr bwMode="auto">
        <a:xfrm>
          <a:off x="7505701" y="12582525"/>
          <a:ext cx="14668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1/3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14.10.2022</a:t>
          </a:r>
        </a:p>
      </xdr:txBody>
    </xdr:sp>
    <xdr:clientData/>
  </xdr:twoCellAnchor>
  <xdr:twoCellAnchor>
    <xdr:from>
      <xdr:col>0</xdr:col>
      <xdr:colOff>147205</xdr:colOff>
      <xdr:row>67</xdr:row>
      <xdr:rowOff>43296</xdr:rowOff>
    </xdr:from>
    <xdr:to>
      <xdr:col>1</xdr:col>
      <xdr:colOff>823480</xdr:colOff>
      <xdr:row>68</xdr:row>
      <xdr:rowOff>75623</xdr:rowOff>
    </xdr:to>
    <xdr:sp macro="" textlink="">
      <xdr:nvSpPr>
        <xdr:cNvPr id="8" name="Text Box 37">
          <a:extLst>
            <a:ext uri="{FF2B5EF4-FFF2-40B4-BE49-F238E27FC236}">
              <a16:creationId xmlns:a16="http://schemas.microsoft.com/office/drawing/2014/main" id="{9F8D182F-0BD1-45E7-83F5-4A4FC8BBDCA5}"/>
            </a:ext>
          </a:extLst>
        </xdr:cNvPr>
        <xdr:cNvSpPr txBox="1">
          <a:spLocks noChangeArrowheads="1"/>
        </xdr:cNvSpPr>
      </xdr:nvSpPr>
      <xdr:spPr bwMode="auto">
        <a:xfrm>
          <a:off x="147205" y="12463896"/>
          <a:ext cx="1114425" cy="194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  <a:endParaRPr lang="de-DE" sz="1100">
            <a:latin typeface="DB Office" panose="020B0604020202020204" pitchFamily="34" charset="0"/>
          </a:endParaRPr>
        </a:p>
      </xdr:txBody>
    </xdr:sp>
    <xdr:clientData/>
  </xdr:twoCellAnchor>
  <xdr:twoCellAnchor>
    <xdr:from>
      <xdr:col>7</xdr:col>
      <xdr:colOff>38100</xdr:colOff>
      <xdr:row>19</xdr:row>
      <xdr:rowOff>175260</xdr:rowOff>
    </xdr:from>
    <xdr:to>
      <xdr:col>7</xdr:col>
      <xdr:colOff>1219200</xdr:colOff>
      <xdr:row>23</xdr:row>
      <xdr:rowOff>91440</xdr:rowOff>
    </xdr:to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1D1FF4A7-F8E9-4205-AD56-DA05DC78F828}"/>
            </a:ext>
          </a:extLst>
        </xdr:cNvPr>
        <xdr:cNvSpPr txBox="1"/>
      </xdr:nvSpPr>
      <xdr:spPr>
        <a:xfrm>
          <a:off x="9010650" y="4004310"/>
          <a:ext cx="1181100" cy="678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FA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hier max. 500m, </a:t>
          </a:r>
        </a:p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sonst Auf-/ Abbau</a:t>
          </a:r>
        </a:p>
      </xdr:txBody>
    </xdr:sp>
    <xdr:clientData/>
  </xdr:twoCellAnchor>
  <xdr:twoCellAnchor>
    <xdr:from>
      <xdr:col>7</xdr:col>
      <xdr:colOff>7620</xdr:colOff>
      <xdr:row>30</xdr:row>
      <xdr:rowOff>160020</xdr:rowOff>
    </xdr:from>
    <xdr:to>
      <xdr:col>7</xdr:col>
      <xdr:colOff>1463040</xdr:colOff>
      <xdr:row>35</xdr:row>
      <xdr:rowOff>0</xdr:rowOff>
    </xdr:to>
    <xdr:sp macro="" textlink="">
      <xdr:nvSpPr>
        <xdr:cNvPr id="10" name="Textfeld 9">
          <a:extLst>
            <a:ext uri="{FF2B5EF4-FFF2-40B4-BE49-F238E27FC236}">
              <a16:creationId xmlns:a16="http://schemas.microsoft.com/office/drawing/2014/main" id="{FD603BF0-CEF4-41E0-BE7D-EB29E342F706}"/>
            </a:ext>
          </a:extLst>
        </xdr:cNvPr>
        <xdr:cNvSpPr txBox="1"/>
      </xdr:nvSpPr>
      <xdr:spPr>
        <a:xfrm>
          <a:off x="8980170" y="6084570"/>
          <a:ext cx="145542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FA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hier Anzahl Überhöhungsmodule eintragen - 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ATWS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ohne Handeinschalter, sondern separates Gerät</a:t>
          </a:r>
        </a:p>
      </xdr:txBody>
    </xdr:sp>
    <xdr:clientData/>
  </xdr:twoCellAnchor>
  <xdr:twoCellAnchor>
    <xdr:from>
      <xdr:col>7</xdr:col>
      <xdr:colOff>22860</xdr:colOff>
      <xdr:row>49</xdr:row>
      <xdr:rowOff>144780</xdr:rowOff>
    </xdr:from>
    <xdr:to>
      <xdr:col>7</xdr:col>
      <xdr:colOff>1173480</xdr:colOff>
      <xdr:row>53</xdr:row>
      <xdr:rowOff>175260</xdr:rowOff>
    </xdr:to>
    <xdr:sp macro="" textlink="">
      <xdr:nvSpPr>
        <xdr:cNvPr id="11" name="Textfeld 10">
          <a:extLst>
            <a:ext uri="{FF2B5EF4-FFF2-40B4-BE49-F238E27FC236}">
              <a16:creationId xmlns:a16="http://schemas.microsoft.com/office/drawing/2014/main" id="{EE151E18-7B85-4C11-B5F4-9F546B86781F}"/>
            </a:ext>
          </a:extLst>
        </xdr:cNvPr>
        <xdr:cNvSpPr txBox="1"/>
      </xdr:nvSpPr>
      <xdr:spPr>
        <a:xfrm>
          <a:off x="8995410" y="9688830"/>
          <a:ext cx="115062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ATWS und Handeinschalter ohne Bedienung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2" name="Text Box 10">
          <a:extLst>
            <a:ext uri="{FF2B5EF4-FFF2-40B4-BE49-F238E27FC236}">
              <a16:creationId xmlns:a16="http://schemas.microsoft.com/office/drawing/2014/main" id="{F49D8EB6-E9E4-4F8E-AE1A-83389C794E7B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3" name="Text Box 10">
          <a:extLst>
            <a:ext uri="{FF2B5EF4-FFF2-40B4-BE49-F238E27FC236}">
              <a16:creationId xmlns:a16="http://schemas.microsoft.com/office/drawing/2014/main" id="{6536ADD1-D296-464D-9319-6B1C935FFC3E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4" name="Text Box 10">
          <a:extLst>
            <a:ext uri="{FF2B5EF4-FFF2-40B4-BE49-F238E27FC236}">
              <a16:creationId xmlns:a16="http://schemas.microsoft.com/office/drawing/2014/main" id="{73886744-0857-4871-8BC0-0B14874BB106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5" name="Text Box 10">
          <a:extLst>
            <a:ext uri="{FF2B5EF4-FFF2-40B4-BE49-F238E27FC236}">
              <a16:creationId xmlns:a16="http://schemas.microsoft.com/office/drawing/2014/main" id="{9548B9CD-DDBA-4843-8EF4-654BD08D11AB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6" name="Text Box 10">
          <a:extLst>
            <a:ext uri="{FF2B5EF4-FFF2-40B4-BE49-F238E27FC236}">
              <a16:creationId xmlns:a16="http://schemas.microsoft.com/office/drawing/2014/main" id="{83F4B060-75F6-48C9-A9BB-995525FA5A9C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7" name="Text Box 10">
          <a:extLst>
            <a:ext uri="{FF2B5EF4-FFF2-40B4-BE49-F238E27FC236}">
              <a16:creationId xmlns:a16="http://schemas.microsoft.com/office/drawing/2014/main" id="{8D29AF7C-F0CC-4751-BACF-711D888BF572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8" name="Text Box 10">
          <a:extLst>
            <a:ext uri="{FF2B5EF4-FFF2-40B4-BE49-F238E27FC236}">
              <a16:creationId xmlns:a16="http://schemas.microsoft.com/office/drawing/2014/main" id="{C4D3DC61-3404-45C1-855F-3464165A87B7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9" name="Text Box 10">
          <a:extLst>
            <a:ext uri="{FF2B5EF4-FFF2-40B4-BE49-F238E27FC236}">
              <a16:creationId xmlns:a16="http://schemas.microsoft.com/office/drawing/2014/main" id="{17EB124B-F4DB-48E0-801D-66BEF8648419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0" name="Text Box 10">
          <a:extLst>
            <a:ext uri="{FF2B5EF4-FFF2-40B4-BE49-F238E27FC236}">
              <a16:creationId xmlns:a16="http://schemas.microsoft.com/office/drawing/2014/main" id="{C3001E24-30DA-4EDB-B23C-11E02549BBFA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1" name="Text Box 10">
          <a:extLst>
            <a:ext uri="{FF2B5EF4-FFF2-40B4-BE49-F238E27FC236}">
              <a16:creationId xmlns:a16="http://schemas.microsoft.com/office/drawing/2014/main" id="{71A6A317-FC7F-4283-9EFC-E4A8F135C33A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2" name="Text Box 10">
          <a:extLst>
            <a:ext uri="{FF2B5EF4-FFF2-40B4-BE49-F238E27FC236}">
              <a16:creationId xmlns:a16="http://schemas.microsoft.com/office/drawing/2014/main" id="{C7877C2F-A2F1-44CF-B9C5-8937854F139E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3" name="Text Box 10">
          <a:extLst>
            <a:ext uri="{FF2B5EF4-FFF2-40B4-BE49-F238E27FC236}">
              <a16:creationId xmlns:a16="http://schemas.microsoft.com/office/drawing/2014/main" id="{FE0F1D91-FAF0-4639-950A-C856C1D45BE7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4" name="Text Box 10">
          <a:extLst>
            <a:ext uri="{FF2B5EF4-FFF2-40B4-BE49-F238E27FC236}">
              <a16:creationId xmlns:a16="http://schemas.microsoft.com/office/drawing/2014/main" id="{67DC2E6D-2758-475A-81B1-35E8F71EE663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1581150</xdr:colOff>
      <xdr:row>57</xdr:row>
      <xdr:rowOff>47625</xdr:rowOff>
    </xdr:from>
    <xdr:to>
      <xdr:col>6</xdr:col>
      <xdr:colOff>533400</xdr:colOff>
      <xdr:row>60</xdr:row>
      <xdr:rowOff>104775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FFE66551-0815-4DEE-B061-67174CF0391F}"/>
            </a:ext>
          </a:extLst>
        </xdr:cNvPr>
        <xdr:cNvSpPr txBox="1">
          <a:spLocks noChangeArrowheads="1"/>
        </xdr:cNvSpPr>
      </xdr:nvSpPr>
      <xdr:spPr bwMode="auto">
        <a:xfrm>
          <a:off x="1724025" y="9906000"/>
          <a:ext cx="39243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Angaben zur Preisermittlung (Personal)</a:t>
          </a:r>
        </a:p>
        <a:p>
          <a:pPr algn="l" rtl="0">
            <a:defRPr sz="1000"/>
          </a:pPr>
          <a:r>
            <a:rPr lang="de-DE" sz="1000">
              <a:effectLst/>
              <a:latin typeface="+mn-lt"/>
              <a:ea typeface="+mn-ea"/>
              <a:cs typeface="+mn-cs"/>
            </a:rPr>
            <a:t>Fachautor: FE.EI-N | Bettina Gnielinski</a:t>
          </a:r>
          <a:endParaRPr lang="de-DE" sz="1000" b="0" i="0" u="none" strike="noStrike" baseline="0">
            <a:solidFill>
              <a:srgbClr val="000000"/>
            </a:solidFill>
            <a:latin typeface="DB Office" panose="020B0604020202020204" pitchFamily="34" charset="0"/>
            <a:cs typeface="Arial"/>
          </a:endParaRPr>
        </a:p>
      </xdr:txBody>
    </xdr:sp>
    <xdr:clientData/>
  </xdr:twoCellAnchor>
  <xdr:twoCellAnchor>
    <xdr:from>
      <xdr:col>0</xdr:col>
      <xdr:colOff>114300</xdr:colOff>
      <xdr:row>57</xdr:row>
      <xdr:rowOff>57150</xdr:rowOff>
    </xdr:from>
    <xdr:to>
      <xdr:col>1</xdr:col>
      <xdr:colOff>838200</xdr:colOff>
      <xdr:row>58</xdr:row>
      <xdr:rowOff>95250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9B4E44EA-DEEE-4B95-9A99-DE8FB53595E8}"/>
            </a:ext>
          </a:extLst>
        </xdr:cNvPr>
        <xdr:cNvSpPr txBox="1">
          <a:spLocks noChangeArrowheads="1"/>
        </xdr:cNvSpPr>
      </xdr:nvSpPr>
      <xdr:spPr bwMode="auto">
        <a:xfrm>
          <a:off x="114300" y="9915525"/>
          <a:ext cx="866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</a:p>
      </xdr:txBody>
    </xdr:sp>
    <xdr:clientData/>
  </xdr:twoCellAnchor>
  <xdr:twoCellAnchor>
    <xdr:from>
      <xdr:col>6</xdr:col>
      <xdr:colOff>466725</xdr:colOff>
      <xdr:row>57</xdr:row>
      <xdr:rowOff>19050</xdr:rowOff>
    </xdr:from>
    <xdr:to>
      <xdr:col>7</xdr:col>
      <xdr:colOff>0</xdr:colOff>
      <xdr:row>59</xdr:row>
      <xdr:rowOff>114300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id="{8659BA60-1465-4596-9FC7-2B8309224C49}"/>
            </a:ext>
          </a:extLst>
        </xdr:cNvPr>
        <xdr:cNvSpPr txBox="1">
          <a:spLocks noChangeArrowheads="1"/>
        </xdr:cNvSpPr>
      </xdr:nvSpPr>
      <xdr:spPr bwMode="auto">
        <a:xfrm>
          <a:off x="5581650" y="9877425"/>
          <a:ext cx="124777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2/3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14.10.2022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" name="Text Box 11">
          <a:extLst>
            <a:ext uri="{FF2B5EF4-FFF2-40B4-BE49-F238E27FC236}">
              <a16:creationId xmlns:a16="http://schemas.microsoft.com/office/drawing/2014/main" id="{1EFD80E7-027F-4A20-AD29-5228A4876847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9) 10)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6" name="Text Box 10">
          <a:extLst>
            <a:ext uri="{FF2B5EF4-FFF2-40B4-BE49-F238E27FC236}">
              <a16:creationId xmlns:a16="http://schemas.microsoft.com/office/drawing/2014/main" id="{B7B5CF3D-BD0C-413D-A31E-EF26C98B9D0C}"/>
            </a:ext>
          </a:extLst>
        </xdr:cNvPr>
        <xdr:cNvSpPr txBox="1">
          <a:spLocks noChangeArrowheads="1"/>
        </xdr:cNvSpPr>
      </xdr:nvSpPr>
      <xdr:spPr bwMode="auto">
        <a:xfrm>
          <a:off x="24784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8" name="Text Box 10">
          <a:extLst>
            <a:ext uri="{FF2B5EF4-FFF2-40B4-BE49-F238E27FC236}">
              <a16:creationId xmlns:a16="http://schemas.microsoft.com/office/drawing/2014/main" id="{4F98A0A8-5398-4D3C-949F-9987AC9CB94E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7" name="Text Box 10">
          <a:extLst>
            <a:ext uri="{FF2B5EF4-FFF2-40B4-BE49-F238E27FC236}">
              <a16:creationId xmlns:a16="http://schemas.microsoft.com/office/drawing/2014/main" id="{A5F68198-59A0-4597-B16D-65AF0D9467D8}"/>
            </a:ext>
          </a:extLst>
        </xdr:cNvPr>
        <xdr:cNvSpPr txBox="1">
          <a:spLocks noChangeArrowheads="1"/>
        </xdr:cNvSpPr>
      </xdr:nvSpPr>
      <xdr:spPr bwMode="auto">
        <a:xfrm>
          <a:off x="24784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9" name="Text Box 10">
          <a:extLst>
            <a:ext uri="{FF2B5EF4-FFF2-40B4-BE49-F238E27FC236}">
              <a16:creationId xmlns:a16="http://schemas.microsoft.com/office/drawing/2014/main" id="{47F756C2-1370-429A-83D6-4CB0DBDECBC0}"/>
            </a:ext>
          </a:extLst>
        </xdr:cNvPr>
        <xdr:cNvSpPr txBox="1">
          <a:spLocks noChangeArrowheads="1"/>
        </xdr:cNvSpPr>
      </xdr:nvSpPr>
      <xdr:spPr bwMode="auto">
        <a:xfrm>
          <a:off x="24784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0" name="Text Box 10">
          <a:extLst>
            <a:ext uri="{FF2B5EF4-FFF2-40B4-BE49-F238E27FC236}">
              <a16:creationId xmlns:a16="http://schemas.microsoft.com/office/drawing/2014/main" id="{7B9FBFA0-42B7-47C3-AE7C-D14CC50E289B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id="{6C48421F-4131-46B0-BBBE-8F1EC514A05E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4" name="Text Box 10">
          <a:extLst>
            <a:ext uri="{FF2B5EF4-FFF2-40B4-BE49-F238E27FC236}">
              <a16:creationId xmlns:a16="http://schemas.microsoft.com/office/drawing/2014/main" id="{4FB5CF27-027D-413D-B085-76AC2D5B276F}"/>
            </a:ext>
          </a:extLst>
        </xdr:cNvPr>
        <xdr:cNvSpPr txBox="1">
          <a:spLocks noChangeArrowheads="1"/>
        </xdr:cNvSpPr>
      </xdr:nvSpPr>
      <xdr:spPr bwMode="auto">
        <a:xfrm>
          <a:off x="24784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5" name="Text Box 10">
          <a:extLst>
            <a:ext uri="{FF2B5EF4-FFF2-40B4-BE49-F238E27FC236}">
              <a16:creationId xmlns:a16="http://schemas.microsoft.com/office/drawing/2014/main" id="{8CD22626-18CC-480B-B568-675218CDD1C2}"/>
            </a:ext>
          </a:extLst>
        </xdr:cNvPr>
        <xdr:cNvSpPr txBox="1">
          <a:spLocks noChangeArrowheads="1"/>
        </xdr:cNvSpPr>
      </xdr:nvSpPr>
      <xdr:spPr bwMode="auto">
        <a:xfrm>
          <a:off x="24784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2" name="Text Box 10">
          <a:extLst>
            <a:ext uri="{FF2B5EF4-FFF2-40B4-BE49-F238E27FC236}">
              <a16:creationId xmlns:a16="http://schemas.microsoft.com/office/drawing/2014/main" id="{3F43838E-7681-45D4-BF43-D1EDA77FF3F2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3" name="Text Box 10">
          <a:extLst>
            <a:ext uri="{FF2B5EF4-FFF2-40B4-BE49-F238E27FC236}">
              <a16:creationId xmlns:a16="http://schemas.microsoft.com/office/drawing/2014/main" id="{9B235CEE-02B4-4E23-BE76-1AE9562B2E8E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6" name="Text Box 10">
          <a:extLst>
            <a:ext uri="{FF2B5EF4-FFF2-40B4-BE49-F238E27FC236}">
              <a16:creationId xmlns:a16="http://schemas.microsoft.com/office/drawing/2014/main" id="{095E20FC-FF62-4621-8E27-8BA6FCD3E2A4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7" name="Text Box 10">
          <a:extLst>
            <a:ext uri="{FF2B5EF4-FFF2-40B4-BE49-F238E27FC236}">
              <a16:creationId xmlns:a16="http://schemas.microsoft.com/office/drawing/2014/main" id="{AC00DDE7-E04D-4E86-A359-C4C7BC5FC619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8" name="Text Box 10">
          <a:extLst>
            <a:ext uri="{FF2B5EF4-FFF2-40B4-BE49-F238E27FC236}">
              <a16:creationId xmlns:a16="http://schemas.microsoft.com/office/drawing/2014/main" id="{34EA6D55-FDA6-4A1F-AA7B-61DF43E25C07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9" name="Text Box 10">
          <a:extLst>
            <a:ext uri="{FF2B5EF4-FFF2-40B4-BE49-F238E27FC236}">
              <a16:creationId xmlns:a16="http://schemas.microsoft.com/office/drawing/2014/main" id="{5446057D-0505-4587-8335-A507290FBA90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0" name="Text Box 10">
          <a:extLst>
            <a:ext uri="{FF2B5EF4-FFF2-40B4-BE49-F238E27FC236}">
              <a16:creationId xmlns:a16="http://schemas.microsoft.com/office/drawing/2014/main" id="{D93A08ED-083F-4FFA-9065-9DCB62D6C02C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1" name="Text Box 10">
          <a:extLst>
            <a:ext uri="{FF2B5EF4-FFF2-40B4-BE49-F238E27FC236}">
              <a16:creationId xmlns:a16="http://schemas.microsoft.com/office/drawing/2014/main" id="{0E6F35E1-88DA-43E3-A905-4420B8CE5F1B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2" name="Text Box 10">
          <a:extLst>
            <a:ext uri="{FF2B5EF4-FFF2-40B4-BE49-F238E27FC236}">
              <a16:creationId xmlns:a16="http://schemas.microsoft.com/office/drawing/2014/main" id="{98A16E78-34D4-49CD-B8DD-0090F6AA3B79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3" name="Text Box 10">
          <a:extLst>
            <a:ext uri="{FF2B5EF4-FFF2-40B4-BE49-F238E27FC236}">
              <a16:creationId xmlns:a16="http://schemas.microsoft.com/office/drawing/2014/main" id="{90ABAD96-ED9E-4912-A6CF-E61D448E8CBB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4" name="Text Box 10">
          <a:extLst>
            <a:ext uri="{FF2B5EF4-FFF2-40B4-BE49-F238E27FC236}">
              <a16:creationId xmlns:a16="http://schemas.microsoft.com/office/drawing/2014/main" id="{C1959E93-AE1F-491B-8A44-5F16990BCF75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5" name="Text Box 10">
          <a:extLst>
            <a:ext uri="{FF2B5EF4-FFF2-40B4-BE49-F238E27FC236}">
              <a16:creationId xmlns:a16="http://schemas.microsoft.com/office/drawing/2014/main" id="{A9997089-9372-412E-96D3-CD33B8E7503C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6" name="Text Box 10">
          <a:extLst>
            <a:ext uri="{FF2B5EF4-FFF2-40B4-BE49-F238E27FC236}">
              <a16:creationId xmlns:a16="http://schemas.microsoft.com/office/drawing/2014/main" id="{DABBBD35-D40C-4C92-A911-6BABF0811280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7" name="Text Box 10">
          <a:extLst>
            <a:ext uri="{FF2B5EF4-FFF2-40B4-BE49-F238E27FC236}">
              <a16:creationId xmlns:a16="http://schemas.microsoft.com/office/drawing/2014/main" id="{95997E46-B853-4AA4-9205-7844D45C81F2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8" name="Text Box 10">
          <a:extLst>
            <a:ext uri="{FF2B5EF4-FFF2-40B4-BE49-F238E27FC236}">
              <a16:creationId xmlns:a16="http://schemas.microsoft.com/office/drawing/2014/main" id="{18404FD3-34AC-46F0-BBDB-8449B85E7CE2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9" name="Text Box 10">
          <a:extLst>
            <a:ext uri="{FF2B5EF4-FFF2-40B4-BE49-F238E27FC236}">
              <a16:creationId xmlns:a16="http://schemas.microsoft.com/office/drawing/2014/main" id="{D3E7143A-549A-41AD-AE8C-215310127869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0" name="Text Box 10">
          <a:extLst>
            <a:ext uri="{FF2B5EF4-FFF2-40B4-BE49-F238E27FC236}">
              <a16:creationId xmlns:a16="http://schemas.microsoft.com/office/drawing/2014/main" id="{D4AE17F3-425B-4159-A646-DDB33F907A69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1" name="Text Box 10">
          <a:extLst>
            <a:ext uri="{FF2B5EF4-FFF2-40B4-BE49-F238E27FC236}">
              <a16:creationId xmlns:a16="http://schemas.microsoft.com/office/drawing/2014/main" id="{5E853639-136D-462A-8CD5-90C501C92D44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2" name="Text Box 10">
          <a:extLst>
            <a:ext uri="{FF2B5EF4-FFF2-40B4-BE49-F238E27FC236}">
              <a16:creationId xmlns:a16="http://schemas.microsoft.com/office/drawing/2014/main" id="{0AC40EEC-7184-4E73-B794-27952BEDBB63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3" name="Text Box 10">
          <a:extLst>
            <a:ext uri="{FF2B5EF4-FFF2-40B4-BE49-F238E27FC236}">
              <a16:creationId xmlns:a16="http://schemas.microsoft.com/office/drawing/2014/main" id="{21AD6CCB-BBA5-419B-AC5E-F7A7E74EDF6C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4" name="Text Box 10">
          <a:extLst>
            <a:ext uri="{FF2B5EF4-FFF2-40B4-BE49-F238E27FC236}">
              <a16:creationId xmlns:a16="http://schemas.microsoft.com/office/drawing/2014/main" id="{056061C0-0AD3-49CC-989F-58799C28467F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5" name="Text Box 10">
          <a:extLst>
            <a:ext uri="{FF2B5EF4-FFF2-40B4-BE49-F238E27FC236}">
              <a16:creationId xmlns:a16="http://schemas.microsoft.com/office/drawing/2014/main" id="{E30EA6BC-8B4E-4967-B0BD-E9E4B87DBDFE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6" name="Text Box 10">
          <a:extLst>
            <a:ext uri="{FF2B5EF4-FFF2-40B4-BE49-F238E27FC236}">
              <a16:creationId xmlns:a16="http://schemas.microsoft.com/office/drawing/2014/main" id="{F18A4353-9266-414F-942B-ECE3569C9262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7" name="Text Box 10">
          <a:extLst>
            <a:ext uri="{FF2B5EF4-FFF2-40B4-BE49-F238E27FC236}">
              <a16:creationId xmlns:a16="http://schemas.microsoft.com/office/drawing/2014/main" id="{B09D85D0-095A-4D33-9FE6-D9987A9C7E6F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8" name="Text Box 10">
          <a:extLst>
            <a:ext uri="{FF2B5EF4-FFF2-40B4-BE49-F238E27FC236}">
              <a16:creationId xmlns:a16="http://schemas.microsoft.com/office/drawing/2014/main" id="{D1D53996-0887-41A0-9CB3-496725B20088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9" name="Text Box 10">
          <a:extLst>
            <a:ext uri="{FF2B5EF4-FFF2-40B4-BE49-F238E27FC236}">
              <a16:creationId xmlns:a16="http://schemas.microsoft.com/office/drawing/2014/main" id="{40E2E2B3-7597-4C2C-8FE1-01EC61685F26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0" name="Text Box 10">
          <a:extLst>
            <a:ext uri="{FF2B5EF4-FFF2-40B4-BE49-F238E27FC236}">
              <a16:creationId xmlns:a16="http://schemas.microsoft.com/office/drawing/2014/main" id="{936EAF7D-B1D5-450F-BA04-406E526AFBE0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1" name="Text Box 10">
          <a:extLst>
            <a:ext uri="{FF2B5EF4-FFF2-40B4-BE49-F238E27FC236}">
              <a16:creationId xmlns:a16="http://schemas.microsoft.com/office/drawing/2014/main" id="{86B5C3B3-87F7-4A6C-BDD6-AFAD3E1D8525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1581150</xdr:colOff>
      <xdr:row>57</xdr:row>
      <xdr:rowOff>47625</xdr:rowOff>
    </xdr:from>
    <xdr:to>
      <xdr:col>6</xdr:col>
      <xdr:colOff>533400</xdr:colOff>
      <xdr:row>60</xdr:row>
      <xdr:rowOff>104775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9C1F467C-5543-405C-85A1-E2F5259D3417}"/>
            </a:ext>
          </a:extLst>
        </xdr:cNvPr>
        <xdr:cNvSpPr txBox="1">
          <a:spLocks noChangeArrowheads="1"/>
        </xdr:cNvSpPr>
      </xdr:nvSpPr>
      <xdr:spPr bwMode="auto">
        <a:xfrm>
          <a:off x="1724025" y="9906000"/>
          <a:ext cx="39243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Angaben zur Preisermittlung (Personal)</a:t>
          </a:r>
        </a:p>
        <a:p>
          <a:pPr algn="l" rtl="0">
            <a:defRPr sz="1000"/>
          </a:pPr>
          <a:r>
            <a:rPr lang="de-DE" sz="1000">
              <a:effectLst/>
              <a:latin typeface="+mn-lt"/>
              <a:ea typeface="+mn-ea"/>
              <a:cs typeface="+mn-cs"/>
            </a:rPr>
            <a:t>Fachautor: FE.EI-N | Bettina Gnielinski</a:t>
          </a:r>
          <a:endParaRPr lang="de-DE" sz="1000" b="0" i="0" u="none" strike="noStrike" baseline="0">
            <a:solidFill>
              <a:srgbClr val="000000"/>
            </a:solidFill>
            <a:latin typeface="DB Office" panose="020B0604020202020204" pitchFamily="34" charset="0"/>
            <a:cs typeface="Arial"/>
          </a:endParaRPr>
        </a:p>
      </xdr:txBody>
    </xdr:sp>
    <xdr:clientData/>
  </xdr:twoCellAnchor>
  <xdr:twoCellAnchor>
    <xdr:from>
      <xdr:col>0</xdr:col>
      <xdr:colOff>114300</xdr:colOff>
      <xdr:row>57</xdr:row>
      <xdr:rowOff>57150</xdr:rowOff>
    </xdr:from>
    <xdr:to>
      <xdr:col>1</xdr:col>
      <xdr:colOff>838200</xdr:colOff>
      <xdr:row>58</xdr:row>
      <xdr:rowOff>95250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30A7DFAE-0A30-4FE5-A5D1-78E5B6BEDE79}"/>
            </a:ext>
          </a:extLst>
        </xdr:cNvPr>
        <xdr:cNvSpPr txBox="1">
          <a:spLocks noChangeArrowheads="1"/>
        </xdr:cNvSpPr>
      </xdr:nvSpPr>
      <xdr:spPr bwMode="auto">
        <a:xfrm>
          <a:off x="114300" y="9915525"/>
          <a:ext cx="866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</a:p>
      </xdr:txBody>
    </xdr:sp>
    <xdr:clientData/>
  </xdr:twoCellAnchor>
  <xdr:twoCellAnchor>
    <xdr:from>
      <xdr:col>6</xdr:col>
      <xdr:colOff>466725</xdr:colOff>
      <xdr:row>57</xdr:row>
      <xdr:rowOff>19050</xdr:rowOff>
    </xdr:from>
    <xdr:to>
      <xdr:col>7</xdr:col>
      <xdr:colOff>0</xdr:colOff>
      <xdr:row>59</xdr:row>
      <xdr:rowOff>114300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id="{77E1F8EF-155C-40B5-96D8-AFAF5310D3C9}"/>
            </a:ext>
          </a:extLst>
        </xdr:cNvPr>
        <xdr:cNvSpPr txBox="1">
          <a:spLocks noChangeArrowheads="1"/>
        </xdr:cNvSpPr>
      </xdr:nvSpPr>
      <xdr:spPr bwMode="auto">
        <a:xfrm>
          <a:off x="5581650" y="9877425"/>
          <a:ext cx="124777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2/3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14.10.2022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" name="Text Box 11">
          <a:extLst>
            <a:ext uri="{FF2B5EF4-FFF2-40B4-BE49-F238E27FC236}">
              <a16:creationId xmlns:a16="http://schemas.microsoft.com/office/drawing/2014/main" id="{3FB37844-83E9-4CFE-BEB0-F630F38C8F31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9) 10)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6" name="Text Box 10">
          <a:extLst>
            <a:ext uri="{FF2B5EF4-FFF2-40B4-BE49-F238E27FC236}">
              <a16:creationId xmlns:a16="http://schemas.microsoft.com/office/drawing/2014/main" id="{27AD5362-8547-4A8E-89DB-56C684E6A0CE}"/>
            </a:ext>
          </a:extLst>
        </xdr:cNvPr>
        <xdr:cNvSpPr txBox="1">
          <a:spLocks noChangeArrowheads="1"/>
        </xdr:cNvSpPr>
      </xdr:nvSpPr>
      <xdr:spPr bwMode="auto">
        <a:xfrm>
          <a:off x="24784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7" name="Text Box 10">
          <a:extLst>
            <a:ext uri="{FF2B5EF4-FFF2-40B4-BE49-F238E27FC236}">
              <a16:creationId xmlns:a16="http://schemas.microsoft.com/office/drawing/2014/main" id="{12905F04-A101-456B-812A-DBE2A285E179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8" name="Text Box 10">
          <a:extLst>
            <a:ext uri="{FF2B5EF4-FFF2-40B4-BE49-F238E27FC236}">
              <a16:creationId xmlns:a16="http://schemas.microsoft.com/office/drawing/2014/main" id="{229C438E-37FE-4398-8F95-0E934DEDE4AD}"/>
            </a:ext>
          </a:extLst>
        </xdr:cNvPr>
        <xdr:cNvSpPr txBox="1">
          <a:spLocks noChangeArrowheads="1"/>
        </xdr:cNvSpPr>
      </xdr:nvSpPr>
      <xdr:spPr bwMode="auto">
        <a:xfrm>
          <a:off x="24784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9" name="Text Box 10">
          <a:extLst>
            <a:ext uri="{FF2B5EF4-FFF2-40B4-BE49-F238E27FC236}">
              <a16:creationId xmlns:a16="http://schemas.microsoft.com/office/drawing/2014/main" id="{E35E9E19-1117-4AF5-A1E3-0118DFE5FADD}"/>
            </a:ext>
          </a:extLst>
        </xdr:cNvPr>
        <xdr:cNvSpPr txBox="1">
          <a:spLocks noChangeArrowheads="1"/>
        </xdr:cNvSpPr>
      </xdr:nvSpPr>
      <xdr:spPr bwMode="auto">
        <a:xfrm>
          <a:off x="24784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0" name="Text Box 10">
          <a:extLst>
            <a:ext uri="{FF2B5EF4-FFF2-40B4-BE49-F238E27FC236}">
              <a16:creationId xmlns:a16="http://schemas.microsoft.com/office/drawing/2014/main" id="{175D56EC-D182-4728-84AA-07E26DECD2CF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id="{768B918F-69FA-4C21-9D21-03350401DFFB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2" name="Text Box 10">
          <a:extLst>
            <a:ext uri="{FF2B5EF4-FFF2-40B4-BE49-F238E27FC236}">
              <a16:creationId xmlns:a16="http://schemas.microsoft.com/office/drawing/2014/main" id="{A810E5F8-88FB-440B-B631-2FE937DB5767}"/>
            </a:ext>
          </a:extLst>
        </xdr:cNvPr>
        <xdr:cNvSpPr txBox="1">
          <a:spLocks noChangeArrowheads="1"/>
        </xdr:cNvSpPr>
      </xdr:nvSpPr>
      <xdr:spPr bwMode="auto">
        <a:xfrm>
          <a:off x="24784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3" name="Text Box 10">
          <a:extLst>
            <a:ext uri="{FF2B5EF4-FFF2-40B4-BE49-F238E27FC236}">
              <a16:creationId xmlns:a16="http://schemas.microsoft.com/office/drawing/2014/main" id="{D9E6BF9A-12A5-417A-BE42-64A0BEDE9F4F}"/>
            </a:ext>
          </a:extLst>
        </xdr:cNvPr>
        <xdr:cNvSpPr txBox="1">
          <a:spLocks noChangeArrowheads="1"/>
        </xdr:cNvSpPr>
      </xdr:nvSpPr>
      <xdr:spPr bwMode="auto">
        <a:xfrm>
          <a:off x="24784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4" name="Text Box 10">
          <a:extLst>
            <a:ext uri="{FF2B5EF4-FFF2-40B4-BE49-F238E27FC236}">
              <a16:creationId xmlns:a16="http://schemas.microsoft.com/office/drawing/2014/main" id="{52476072-620A-4304-868B-0F07A5F20191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5" name="Text Box 10">
          <a:extLst>
            <a:ext uri="{FF2B5EF4-FFF2-40B4-BE49-F238E27FC236}">
              <a16:creationId xmlns:a16="http://schemas.microsoft.com/office/drawing/2014/main" id="{299D8C2B-641C-4E3F-BFF6-A283DDE354BF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6" name="Text Box 10">
          <a:extLst>
            <a:ext uri="{FF2B5EF4-FFF2-40B4-BE49-F238E27FC236}">
              <a16:creationId xmlns:a16="http://schemas.microsoft.com/office/drawing/2014/main" id="{EF638A72-95B6-4540-9FD5-4DA1167F3296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7" name="Text Box 10">
          <a:extLst>
            <a:ext uri="{FF2B5EF4-FFF2-40B4-BE49-F238E27FC236}">
              <a16:creationId xmlns:a16="http://schemas.microsoft.com/office/drawing/2014/main" id="{BC6817CD-A32A-4B6E-BEF4-BA82CF9924B1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8" name="Text Box 10">
          <a:extLst>
            <a:ext uri="{FF2B5EF4-FFF2-40B4-BE49-F238E27FC236}">
              <a16:creationId xmlns:a16="http://schemas.microsoft.com/office/drawing/2014/main" id="{8E575D9B-88C4-4145-BC41-C5CC8E238251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9" name="Text Box 10">
          <a:extLst>
            <a:ext uri="{FF2B5EF4-FFF2-40B4-BE49-F238E27FC236}">
              <a16:creationId xmlns:a16="http://schemas.microsoft.com/office/drawing/2014/main" id="{6018DD7A-9650-48E0-9198-6CE4F1932CB1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0" name="Text Box 10">
          <a:extLst>
            <a:ext uri="{FF2B5EF4-FFF2-40B4-BE49-F238E27FC236}">
              <a16:creationId xmlns:a16="http://schemas.microsoft.com/office/drawing/2014/main" id="{AF026A43-A27E-4CB6-B7F2-9BFCF8E11E97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1" name="Text Box 10">
          <a:extLst>
            <a:ext uri="{FF2B5EF4-FFF2-40B4-BE49-F238E27FC236}">
              <a16:creationId xmlns:a16="http://schemas.microsoft.com/office/drawing/2014/main" id="{3000DAB0-0C9B-4A70-84EE-752283E27752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2" name="Text Box 10">
          <a:extLst>
            <a:ext uri="{FF2B5EF4-FFF2-40B4-BE49-F238E27FC236}">
              <a16:creationId xmlns:a16="http://schemas.microsoft.com/office/drawing/2014/main" id="{FCDFEE7F-1808-44C1-9D0C-A52EF5DE26D1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3" name="Text Box 10">
          <a:extLst>
            <a:ext uri="{FF2B5EF4-FFF2-40B4-BE49-F238E27FC236}">
              <a16:creationId xmlns:a16="http://schemas.microsoft.com/office/drawing/2014/main" id="{94B0E0DB-CD02-43F1-856F-18B92BE61013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8" name="Text Box 10">
          <a:extLst>
            <a:ext uri="{FF2B5EF4-FFF2-40B4-BE49-F238E27FC236}">
              <a16:creationId xmlns:a16="http://schemas.microsoft.com/office/drawing/2014/main" id="{0699B78D-399E-4A04-B243-6DF944CBA2CF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9" name="Text Box 10">
          <a:extLst>
            <a:ext uri="{FF2B5EF4-FFF2-40B4-BE49-F238E27FC236}">
              <a16:creationId xmlns:a16="http://schemas.microsoft.com/office/drawing/2014/main" id="{FD0F8EC8-7A51-41B4-B4D7-6A10B433729D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0" name="Text Box 10">
          <a:extLst>
            <a:ext uri="{FF2B5EF4-FFF2-40B4-BE49-F238E27FC236}">
              <a16:creationId xmlns:a16="http://schemas.microsoft.com/office/drawing/2014/main" id="{97BAC4C0-377A-4313-A8B6-7C20BB5AB86D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1" name="Text Box 10">
          <a:extLst>
            <a:ext uri="{FF2B5EF4-FFF2-40B4-BE49-F238E27FC236}">
              <a16:creationId xmlns:a16="http://schemas.microsoft.com/office/drawing/2014/main" id="{DDAC7994-1859-4183-B89F-8FE725755B49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4" name="Text Box 10">
          <a:extLst>
            <a:ext uri="{FF2B5EF4-FFF2-40B4-BE49-F238E27FC236}">
              <a16:creationId xmlns:a16="http://schemas.microsoft.com/office/drawing/2014/main" id="{075700FD-8D3B-48A4-90E7-0458C286B977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5" name="Text Box 10">
          <a:extLst>
            <a:ext uri="{FF2B5EF4-FFF2-40B4-BE49-F238E27FC236}">
              <a16:creationId xmlns:a16="http://schemas.microsoft.com/office/drawing/2014/main" id="{CB1BB9EA-6C03-478B-BD3B-BD2C118CBB4A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6" name="Text Box 10">
          <a:extLst>
            <a:ext uri="{FF2B5EF4-FFF2-40B4-BE49-F238E27FC236}">
              <a16:creationId xmlns:a16="http://schemas.microsoft.com/office/drawing/2014/main" id="{1DA5744B-DB88-47B9-AB0C-BC0967B474D0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7" name="Text Box 10">
          <a:extLst>
            <a:ext uri="{FF2B5EF4-FFF2-40B4-BE49-F238E27FC236}">
              <a16:creationId xmlns:a16="http://schemas.microsoft.com/office/drawing/2014/main" id="{0EED0A06-089E-40EF-88BF-1734D6F38473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2" name="Text Box 10">
          <a:extLst>
            <a:ext uri="{FF2B5EF4-FFF2-40B4-BE49-F238E27FC236}">
              <a16:creationId xmlns:a16="http://schemas.microsoft.com/office/drawing/2014/main" id="{0164CE94-EADA-457A-A1D9-F96089AA207F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3" name="Text Box 10">
          <a:extLst>
            <a:ext uri="{FF2B5EF4-FFF2-40B4-BE49-F238E27FC236}">
              <a16:creationId xmlns:a16="http://schemas.microsoft.com/office/drawing/2014/main" id="{C59EF4BB-8CE4-449D-BD0B-189D1607EF15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4" name="Text Box 10">
          <a:extLst>
            <a:ext uri="{FF2B5EF4-FFF2-40B4-BE49-F238E27FC236}">
              <a16:creationId xmlns:a16="http://schemas.microsoft.com/office/drawing/2014/main" id="{F2A78BD3-B5B2-4433-AA74-C6BCB91255C9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5" name="Text Box 10">
          <a:extLst>
            <a:ext uri="{FF2B5EF4-FFF2-40B4-BE49-F238E27FC236}">
              <a16:creationId xmlns:a16="http://schemas.microsoft.com/office/drawing/2014/main" id="{C5575D49-68D3-40F7-BFC9-BB01B9D79B78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6" name="Text Box 10">
          <a:extLst>
            <a:ext uri="{FF2B5EF4-FFF2-40B4-BE49-F238E27FC236}">
              <a16:creationId xmlns:a16="http://schemas.microsoft.com/office/drawing/2014/main" id="{50D81F09-2799-43D2-BD29-5ACE49DBF962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7" name="Text Box 10">
          <a:extLst>
            <a:ext uri="{FF2B5EF4-FFF2-40B4-BE49-F238E27FC236}">
              <a16:creationId xmlns:a16="http://schemas.microsoft.com/office/drawing/2014/main" id="{819EAB72-9C60-4B1C-BA5F-0033971BF553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8" name="Text Box 10">
          <a:extLst>
            <a:ext uri="{FF2B5EF4-FFF2-40B4-BE49-F238E27FC236}">
              <a16:creationId xmlns:a16="http://schemas.microsoft.com/office/drawing/2014/main" id="{E8373E40-F9FE-4B5E-A6C1-3D97EEA661FA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9" name="Text Box 10">
          <a:extLst>
            <a:ext uri="{FF2B5EF4-FFF2-40B4-BE49-F238E27FC236}">
              <a16:creationId xmlns:a16="http://schemas.microsoft.com/office/drawing/2014/main" id="{2FB90117-4DA2-4CAF-83E7-12EB92E0297C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0" name="Text Box 10">
          <a:extLst>
            <a:ext uri="{FF2B5EF4-FFF2-40B4-BE49-F238E27FC236}">
              <a16:creationId xmlns:a16="http://schemas.microsoft.com/office/drawing/2014/main" id="{D04C6ADC-A758-4D14-8BDE-266A7DF33881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1" name="Text Box 10">
          <a:extLst>
            <a:ext uri="{FF2B5EF4-FFF2-40B4-BE49-F238E27FC236}">
              <a16:creationId xmlns:a16="http://schemas.microsoft.com/office/drawing/2014/main" id="{989CD5A4-ADDC-4B57-9E60-12EF57EEEE62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1581150</xdr:colOff>
      <xdr:row>52</xdr:row>
      <xdr:rowOff>47625</xdr:rowOff>
    </xdr:from>
    <xdr:to>
      <xdr:col>6</xdr:col>
      <xdr:colOff>533400</xdr:colOff>
      <xdr:row>55</xdr:row>
      <xdr:rowOff>104775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1724025" y="8553450"/>
          <a:ext cx="44577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Hinweise zur Preisermittlung Personal (P)</a:t>
          </a:r>
        </a:p>
        <a:p>
          <a:pPr algn="l" rtl="0">
            <a:defRPr sz="1000"/>
          </a:pPr>
          <a:r>
            <a:rPr lang="de-DE" sz="1000">
              <a:effectLst/>
              <a:latin typeface="+mn-lt"/>
              <a:ea typeface="+mn-ea"/>
              <a:cs typeface="+mn-cs"/>
            </a:rPr>
            <a:t>Fachautor: FE.EI-N | Bettina Gnielinski</a:t>
          </a:r>
          <a:endParaRPr lang="de-DE" sz="1000" b="0" i="0" u="none" strike="noStrike" baseline="0">
            <a:solidFill>
              <a:srgbClr val="000000"/>
            </a:solidFill>
            <a:latin typeface="DB Office" panose="020B0604020202020204" pitchFamily="34" charset="0"/>
            <a:cs typeface="Arial"/>
          </a:endParaRPr>
        </a:p>
      </xdr:txBody>
    </xdr:sp>
    <xdr:clientData/>
  </xdr:twoCellAnchor>
  <xdr:twoCellAnchor>
    <xdr:from>
      <xdr:col>0</xdr:col>
      <xdr:colOff>114300</xdr:colOff>
      <xdr:row>52</xdr:row>
      <xdr:rowOff>57150</xdr:rowOff>
    </xdr:from>
    <xdr:to>
      <xdr:col>1</xdr:col>
      <xdr:colOff>838200</xdr:colOff>
      <xdr:row>53</xdr:row>
      <xdr:rowOff>95250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114300" y="8562975"/>
          <a:ext cx="866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  <a:endParaRPr lang="de-DE">
            <a:latin typeface="DB Office" panose="020B0604020202020204" pitchFamily="34" charset="0"/>
          </a:endParaRPr>
        </a:p>
      </xdr:txBody>
    </xdr:sp>
    <xdr:clientData/>
  </xdr:twoCellAnchor>
  <xdr:twoCellAnchor>
    <xdr:from>
      <xdr:col>6</xdr:col>
      <xdr:colOff>704851</xdr:colOff>
      <xdr:row>52</xdr:row>
      <xdr:rowOff>47625</xdr:rowOff>
    </xdr:from>
    <xdr:to>
      <xdr:col>7</xdr:col>
      <xdr:colOff>1</xdr:colOff>
      <xdr:row>54</xdr:row>
      <xdr:rowOff>142875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6353176" y="8553450"/>
          <a:ext cx="127635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3/3</a:t>
          </a:r>
          <a:b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</a:b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14.10.2022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" name="Text Box 1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9048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9) 10)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6" name="Text Box 10">
          <a:extLst>
            <a:ext uri="{FF2B5EF4-FFF2-40B4-BE49-F238E27FC236}">
              <a16:creationId xmlns:a16="http://schemas.microsoft.com/office/drawing/2014/main" id="{C08C87A1-D93C-4026-A2A9-7D4C2C430E13}"/>
            </a:ext>
          </a:extLst>
        </xdr:cNvPr>
        <xdr:cNvSpPr txBox="1">
          <a:spLocks noChangeArrowheads="1"/>
        </xdr:cNvSpPr>
      </xdr:nvSpPr>
      <xdr:spPr bwMode="auto">
        <a:xfrm>
          <a:off x="24784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0" name="Text Box 11">
          <a:extLst>
            <a:ext uri="{FF2B5EF4-FFF2-40B4-BE49-F238E27FC236}">
              <a16:creationId xmlns:a16="http://schemas.microsoft.com/office/drawing/2014/main" id="{168E6113-3B19-4177-B245-77FAAAF0D3DD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9) 10)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id="{9359337A-1B4D-4563-8285-5F61753171EA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2" name="Text Box 10">
          <a:extLst>
            <a:ext uri="{FF2B5EF4-FFF2-40B4-BE49-F238E27FC236}">
              <a16:creationId xmlns:a16="http://schemas.microsoft.com/office/drawing/2014/main" id="{C89EC5CF-0637-4FDD-998D-A6FFF2BC3405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7" name="Text Box 10">
          <a:extLst>
            <a:ext uri="{FF2B5EF4-FFF2-40B4-BE49-F238E27FC236}">
              <a16:creationId xmlns:a16="http://schemas.microsoft.com/office/drawing/2014/main" id="{F5E5EBCE-E08A-4C38-8428-BC7CB54364B7}"/>
            </a:ext>
          </a:extLst>
        </xdr:cNvPr>
        <xdr:cNvSpPr txBox="1">
          <a:spLocks noChangeArrowheads="1"/>
        </xdr:cNvSpPr>
      </xdr:nvSpPr>
      <xdr:spPr bwMode="auto">
        <a:xfrm>
          <a:off x="24784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8" name="Text Box 10">
          <a:extLst>
            <a:ext uri="{FF2B5EF4-FFF2-40B4-BE49-F238E27FC236}">
              <a16:creationId xmlns:a16="http://schemas.microsoft.com/office/drawing/2014/main" id="{8CC2AF49-3161-4746-8173-7CD2857981AE}"/>
            </a:ext>
          </a:extLst>
        </xdr:cNvPr>
        <xdr:cNvSpPr txBox="1">
          <a:spLocks noChangeArrowheads="1"/>
        </xdr:cNvSpPr>
      </xdr:nvSpPr>
      <xdr:spPr bwMode="auto">
        <a:xfrm>
          <a:off x="24784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9" name="Text Box 10">
          <a:extLst>
            <a:ext uri="{FF2B5EF4-FFF2-40B4-BE49-F238E27FC236}">
              <a16:creationId xmlns:a16="http://schemas.microsoft.com/office/drawing/2014/main" id="{328C7BFE-59EB-4C6F-8076-CBEEA6DDC08C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3" name="Text Box 10">
          <a:extLst>
            <a:ext uri="{FF2B5EF4-FFF2-40B4-BE49-F238E27FC236}">
              <a16:creationId xmlns:a16="http://schemas.microsoft.com/office/drawing/2014/main" id="{1D831851-DDDE-4B3E-96DF-D08A3CDB6E85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4" name="Text Box 11">
          <a:extLst>
            <a:ext uri="{FF2B5EF4-FFF2-40B4-BE49-F238E27FC236}">
              <a16:creationId xmlns:a16="http://schemas.microsoft.com/office/drawing/2014/main" id="{28B4D192-0A23-46C6-9EA6-E0DD691A56B2}"/>
            </a:ext>
          </a:extLst>
        </xdr:cNvPr>
        <xdr:cNvSpPr txBox="1">
          <a:spLocks noChangeArrowheads="1"/>
        </xdr:cNvSpPr>
      </xdr:nvSpPr>
      <xdr:spPr bwMode="auto">
        <a:xfrm>
          <a:off x="21736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9) 10)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5" name="Text Box 10">
          <a:extLst>
            <a:ext uri="{FF2B5EF4-FFF2-40B4-BE49-F238E27FC236}">
              <a16:creationId xmlns:a16="http://schemas.microsoft.com/office/drawing/2014/main" id="{AA8D4773-E997-4897-9825-2F97FD7F2ED3}"/>
            </a:ext>
          </a:extLst>
        </xdr:cNvPr>
        <xdr:cNvSpPr txBox="1">
          <a:spLocks noChangeArrowheads="1"/>
        </xdr:cNvSpPr>
      </xdr:nvSpPr>
      <xdr:spPr bwMode="auto">
        <a:xfrm>
          <a:off x="21736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6" name="Text Box 10">
          <a:extLst>
            <a:ext uri="{FF2B5EF4-FFF2-40B4-BE49-F238E27FC236}">
              <a16:creationId xmlns:a16="http://schemas.microsoft.com/office/drawing/2014/main" id="{5E129923-888C-40AE-9AAC-E10DA6B5CB7F}"/>
            </a:ext>
          </a:extLst>
        </xdr:cNvPr>
        <xdr:cNvSpPr txBox="1">
          <a:spLocks noChangeArrowheads="1"/>
        </xdr:cNvSpPr>
      </xdr:nvSpPr>
      <xdr:spPr bwMode="auto">
        <a:xfrm>
          <a:off x="21736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7" name="Text Box 10">
          <a:extLst>
            <a:ext uri="{FF2B5EF4-FFF2-40B4-BE49-F238E27FC236}">
              <a16:creationId xmlns:a16="http://schemas.microsoft.com/office/drawing/2014/main" id="{BA3DA2AC-7E29-4E34-92A5-10AFF8D58D42}"/>
            </a:ext>
          </a:extLst>
        </xdr:cNvPr>
        <xdr:cNvSpPr txBox="1">
          <a:spLocks noChangeArrowheads="1"/>
        </xdr:cNvSpPr>
      </xdr:nvSpPr>
      <xdr:spPr bwMode="auto">
        <a:xfrm>
          <a:off x="21736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8" name="Text Box 10">
          <a:extLst>
            <a:ext uri="{FF2B5EF4-FFF2-40B4-BE49-F238E27FC236}">
              <a16:creationId xmlns:a16="http://schemas.microsoft.com/office/drawing/2014/main" id="{166A9FBD-D059-420C-96D8-ADAE5E57B104}"/>
            </a:ext>
          </a:extLst>
        </xdr:cNvPr>
        <xdr:cNvSpPr txBox="1">
          <a:spLocks noChangeArrowheads="1"/>
        </xdr:cNvSpPr>
      </xdr:nvSpPr>
      <xdr:spPr bwMode="auto">
        <a:xfrm>
          <a:off x="21736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9" name="Text Box 10">
          <a:extLst>
            <a:ext uri="{FF2B5EF4-FFF2-40B4-BE49-F238E27FC236}">
              <a16:creationId xmlns:a16="http://schemas.microsoft.com/office/drawing/2014/main" id="{C49F453F-8D5D-4B18-BB4A-4A1875645BC1}"/>
            </a:ext>
          </a:extLst>
        </xdr:cNvPr>
        <xdr:cNvSpPr txBox="1">
          <a:spLocks noChangeArrowheads="1"/>
        </xdr:cNvSpPr>
      </xdr:nvSpPr>
      <xdr:spPr bwMode="auto">
        <a:xfrm>
          <a:off x="21736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0" name="Text Box 10">
          <a:extLst>
            <a:ext uri="{FF2B5EF4-FFF2-40B4-BE49-F238E27FC236}">
              <a16:creationId xmlns:a16="http://schemas.microsoft.com/office/drawing/2014/main" id="{916999EF-EA20-4E9F-A979-465AE47A8EF6}"/>
            </a:ext>
          </a:extLst>
        </xdr:cNvPr>
        <xdr:cNvSpPr txBox="1">
          <a:spLocks noChangeArrowheads="1"/>
        </xdr:cNvSpPr>
      </xdr:nvSpPr>
      <xdr:spPr bwMode="auto">
        <a:xfrm>
          <a:off x="21736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1" name="Text Box 10">
          <a:extLst>
            <a:ext uri="{FF2B5EF4-FFF2-40B4-BE49-F238E27FC236}">
              <a16:creationId xmlns:a16="http://schemas.microsoft.com/office/drawing/2014/main" id="{BACE8064-02EC-41B7-8B09-263FA41A9724}"/>
            </a:ext>
          </a:extLst>
        </xdr:cNvPr>
        <xdr:cNvSpPr txBox="1">
          <a:spLocks noChangeArrowheads="1"/>
        </xdr:cNvSpPr>
      </xdr:nvSpPr>
      <xdr:spPr bwMode="auto">
        <a:xfrm>
          <a:off x="21736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2" name="Text Box 10">
          <a:extLst>
            <a:ext uri="{FF2B5EF4-FFF2-40B4-BE49-F238E27FC236}">
              <a16:creationId xmlns:a16="http://schemas.microsoft.com/office/drawing/2014/main" id="{18705EAB-348D-4271-BC27-541D122F7AB9}"/>
            </a:ext>
          </a:extLst>
        </xdr:cNvPr>
        <xdr:cNvSpPr txBox="1">
          <a:spLocks noChangeArrowheads="1"/>
        </xdr:cNvSpPr>
      </xdr:nvSpPr>
      <xdr:spPr bwMode="auto">
        <a:xfrm>
          <a:off x="21736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3" name="Text Box 10">
          <a:extLst>
            <a:ext uri="{FF2B5EF4-FFF2-40B4-BE49-F238E27FC236}">
              <a16:creationId xmlns:a16="http://schemas.microsoft.com/office/drawing/2014/main" id="{5A226540-72F2-4C7E-BB4E-03DEF6C3FDAE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4" name="Text Box 10">
          <a:extLst>
            <a:ext uri="{FF2B5EF4-FFF2-40B4-BE49-F238E27FC236}">
              <a16:creationId xmlns:a16="http://schemas.microsoft.com/office/drawing/2014/main" id="{988803A3-651B-47B2-B1BA-8C1C1494999C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5" name="Text Box 10">
          <a:extLst>
            <a:ext uri="{FF2B5EF4-FFF2-40B4-BE49-F238E27FC236}">
              <a16:creationId xmlns:a16="http://schemas.microsoft.com/office/drawing/2014/main" id="{2D58C7C8-8F7D-4603-B4A6-BBD2EB257EF7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6" name="Text Box 10">
          <a:extLst>
            <a:ext uri="{FF2B5EF4-FFF2-40B4-BE49-F238E27FC236}">
              <a16:creationId xmlns:a16="http://schemas.microsoft.com/office/drawing/2014/main" id="{B94F2D9B-EE31-4017-871D-454EC23E70A3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7" name="Text Box 10">
          <a:extLst>
            <a:ext uri="{FF2B5EF4-FFF2-40B4-BE49-F238E27FC236}">
              <a16:creationId xmlns:a16="http://schemas.microsoft.com/office/drawing/2014/main" id="{BBB850E5-DB6F-4094-8A21-9F11BC431220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8" name="Text Box 10">
          <a:extLst>
            <a:ext uri="{FF2B5EF4-FFF2-40B4-BE49-F238E27FC236}">
              <a16:creationId xmlns:a16="http://schemas.microsoft.com/office/drawing/2014/main" id="{DB6E822A-2F1B-48B9-A491-F530F67ACC6D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9" name="Text Box 10">
          <a:extLst>
            <a:ext uri="{FF2B5EF4-FFF2-40B4-BE49-F238E27FC236}">
              <a16:creationId xmlns:a16="http://schemas.microsoft.com/office/drawing/2014/main" id="{2E348F07-CE91-4060-B878-51EC627ED8AC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0" name="Text Box 10">
          <a:extLst>
            <a:ext uri="{FF2B5EF4-FFF2-40B4-BE49-F238E27FC236}">
              <a16:creationId xmlns:a16="http://schemas.microsoft.com/office/drawing/2014/main" id="{0B6753AC-042B-4FBF-93FE-3F079B077B2F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1" name="Text Box 10">
          <a:extLst>
            <a:ext uri="{FF2B5EF4-FFF2-40B4-BE49-F238E27FC236}">
              <a16:creationId xmlns:a16="http://schemas.microsoft.com/office/drawing/2014/main" id="{F6D31888-5534-459E-924D-DCAC8CB422D4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2" name="Text Box 10">
          <a:extLst>
            <a:ext uri="{FF2B5EF4-FFF2-40B4-BE49-F238E27FC236}">
              <a16:creationId xmlns:a16="http://schemas.microsoft.com/office/drawing/2014/main" id="{10F993A9-9A4D-4716-991B-146F12708B0D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3" name="Text Box 10">
          <a:extLst>
            <a:ext uri="{FF2B5EF4-FFF2-40B4-BE49-F238E27FC236}">
              <a16:creationId xmlns:a16="http://schemas.microsoft.com/office/drawing/2014/main" id="{294E4228-A652-42B0-B4DC-8A76579C9C2F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4" name="Text Box 10">
          <a:extLst>
            <a:ext uri="{FF2B5EF4-FFF2-40B4-BE49-F238E27FC236}">
              <a16:creationId xmlns:a16="http://schemas.microsoft.com/office/drawing/2014/main" id="{13AEF8E8-63FD-4A43-8018-A6457CC1F9EB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5" name="Text Box 10">
          <a:extLst>
            <a:ext uri="{FF2B5EF4-FFF2-40B4-BE49-F238E27FC236}">
              <a16:creationId xmlns:a16="http://schemas.microsoft.com/office/drawing/2014/main" id="{A26C0E0F-DD71-4BA5-893D-C5A2FBC8370F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6" name="Text Box 10">
          <a:extLst>
            <a:ext uri="{FF2B5EF4-FFF2-40B4-BE49-F238E27FC236}">
              <a16:creationId xmlns:a16="http://schemas.microsoft.com/office/drawing/2014/main" id="{418BE355-348E-4B2C-B557-D1036ABF150F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7" name="Text Box 10">
          <a:extLst>
            <a:ext uri="{FF2B5EF4-FFF2-40B4-BE49-F238E27FC236}">
              <a16:creationId xmlns:a16="http://schemas.microsoft.com/office/drawing/2014/main" id="{5EA79681-4C27-469E-BACC-0DF87074424A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8" name="Text Box 10">
          <a:extLst>
            <a:ext uri="{FF2B5EF4-FFF2-40B4-BE49-F238E27FC236}">
              <a16:creationId xmlns:a16="http://schemas.microsoft.com/office/drawing/2014/main" id="{695E1C8D-BF6B-4AD3-88AD-23B2A84ABC6A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9" name="Text Box 10">
          <a:extLst>
            <a:ext uri="{FF2B5EF4-FFF2-40B4-BE49-F238E27FC236}">
              <a16:creationId xmlns:a16="http://schemas.microsoft.com/office/drawing/2014/main" id="{FCC38EB7-AD8B-4D20-B75A-F766DBCA5D56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0" name="Text Box 10">
          <a:extLst>
            <a:ext uri="{FF2B5EF4-FFF2-40B4-BE49-F238E27FC236}">
              <a16:creationId xmlns:a16="http://schemas.microsoft.com/office/drawing/2014/main" id="{D28D7F5E-4DCD-4E7F-8433-14F0F9FDDE12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1" name="Text Box 10">
          <a:extLst>
            <a:ext uri="{FF2B5EF4-FFF2-40B4-BE49-F238E27FC236}">
              <a16:creationId xmlns:a16="http://schemas.microsoft.com/office/drawing/2014/main" id="{62D8D751-7FA6-4C1E-B179-13DB6281EBDD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2" name="Text Box 10">
          <a:extLst>
            <a:ext uri="{FF2B5EF4-FFF2-40B4-BE49-F238E27FC236}">
              <a16:creationId xmlns:a16="http://schemas.microsoft.com/office/drawing/2014/main" id="{3B384168-DD64-45D3-BC41-F4F4764DE540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3" name="Text Box 10">
          <a:extLst>
            <a:ext uri="{FF2B5EF4-FFF2-40B4-BE49-F238E27FC236}">
              <a16:creationId xmlns:a16="http://schemas.microsoft.com/office/drawing/2014/main" id="{52E8634D-EF6A-4F89-BB16-D6278BF0317D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4" name="Text Box 10">
          <a:extLst>
            <a:ext uri="{FF2B5EF4-FFF2-40B4-BE49-F238E27FC236}">
              <a16:creationId xmlns:a16="http://schemas.microsoft.com/office/drawing/2014/main" id="{52A98BE0-3F90-4565-B8DF-EE125BD96764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5" name="Text Box 10">
          <a:extLst>
            <a:ext uri="{FF2B5EF4-FFF2-40B4-BE49-F238E27FC236}">
              <a16:creationId xmlns:a16="http://schemas.microsoft.com/office/drawing/2014/main" id="{A86D3C7E-C3B7-46A8-AEFC-B717A83ED5B6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6" name="Text Box 10">
          <a:extLst>
            <a:ext uri="{FF2B5EF4-FFF2-40B4-BE49-F238E27FC236}">
              <a16:creationId xmlns:a16="http://schemas.microsoft.com/office/drawing/2014/main" id="{5E8D385B-28AA-4E9E-8948-213E736C5FEC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7" name="Text Box 10">
          <a:extLst>
            <a:ext uri="{FF2B5EF4-FFF2-40B4-BE49-F238E27FC236}">
              <a16:creationId xmlns:a16="http://schemas.microsoft.com/office/drawing/2014/main" id="{32F66335-6CFE-495F-B031-1E7317627593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8" name="Text Box 10">
          <a:extLst>
            <a:ext uri="{FF2B5EF4-FFF2-40B4-BE49-F238E27FC236}">
              <a16:creationId xmlns:a16="http://schemas.microsoft.com/office/drawing/2014/main" id="{08B01B69-90F2-4B2A-8F9E-46AB1912100B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9" name="Text Box 10">
          <a:extLst>
            <a:ext uri="{FF2B5EF4-FFF2-40B4-BE49-F238E27FC236}">
              <a16:creationId xmlns:a16="http://schemas.microsoft.com/office/drawing/2014/main" id="{F6E2CEA7-FB6A-4E5C-87F8-C0A4BADDC5DA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0" name="Text Box 10">
          <a:extLst>
            <a:ext uri="{FF2B5EF4-FFF2-40B4-BE49-F238E27FC236}">
              <a16:creationId xmlns:a16="http://schemas.microsoft.com/office/drawing/2014/main" id="{A2429BB6-0E0B-4BF2-ACAB-FA57B699D5FE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1143000</xdr:colOff>
      <xdr:row>30</xdr:row>
      <xdr:rowOff>0</xdr:rowOff>
    </xdr:from>
    <xdr:to>
      <xdr:col>1</xdr:col>
      <xdr:colOff>1343025</xdr:colOff>
      <xdr:row>31</xdr:row>
      <xdr:rowOff>19050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285875" y="5772150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FFFFFF"/>
              </a:solidFill>
              <a:latin typeface="DB Office"/>
            </a:rPr>
            <a:t>4)</a:t>
          </a:r>
          <a:endParaRPr lang="de-DE"/>
        </a:p>
      </xdr:txBody>
    </xdr:sp>
    <xdr:clientData/>
  </xdr:twoCellAnchor>
  <xdr:twoCellAnchor>
    <xdr:from>
      <xdr:col>7</xdr:col>
      <xdr:colOff>9525</xdr:colOff>
      <xdr:row>1</xdr:row>
      <xdr:rowOff>47625</xdr:rowOff>
    </xdr:from>
    <xdr:to>
      <xdr:col>7</xdr:col>
      <xdr:colOff>1438275</xdr:colOff>
      <xdr:row>14</xdr:row>
      <xdr:rowOff>7937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8229600" y="104775"/>
          <a:ext cx="1428750" cy="26273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1" i="0" u="sng" strike="noStrike" baseline="0">
              <a:solidFill>
                <a:srgbClr val="FF0000"/>
              </a:solidFill>
              <a:latin typeface="DB Office"/>
            </a:rPr>
            <a:t>Eingabehilfe</a:t>
          </a: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(wird nicht mit ausgedruckt!)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in den Formeln beziehen sich auf die jeweiligen Werte in der Spalte "Gesamtpreis".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mit Klammern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 ) beziehen sich auf die jeweiligen Werte in der Spalte "Einheitspreis".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/>
            <a:t>Bei</a:t>
          </a:r>
          <a:r>
            <a:rPr lang="de-DE" baseline="0"/>
            <a:t>
            </a:t>
          </a:r>
          <a:r>
            <a:rPr lang="de-DE" u="sng" baseline="0"/>
            <a:t>ATWS</a:t>
          </a:r>
          <a:r>
            <a:rPr lang="de-DE" baseline="0"/>
            <a:t> wird</a:t>
          </a:r>
          <a:r>
            <a:rPr lang="de-DE"/>
            <a:t> der Bediener nicht unter Gerät, sondern Personal angegeben.</a:t>
          </a:r>
        </a:p>
        <a:p>
          <a:pPr algn="l" rtl="0">
            <a:defRPr sz="1000"/>
          </a:pPr>
          <a:r>
            <a:rPr lang="de-DE" u="sng"/>
            <a:t>FA</a:t>
          </a:r>
          <a:r>
            <a:rPr lang="de-DE"/>
            <a:t> ist das Umsetzen ab 500m hier zu hinterlegen berücksichtgen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" name="Text Box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1581150</xdr:colOff>
      <xdr:row>67</xdr:row>
      <xdr:rowOff>47625</xdr:rowOff>
    </xdr:from>
    <xdr:to>
      <xdr:col>6</xdr:col>
      <xdr:colOff>533400</xdr:colOff>
      <xdr:row>70</xdr:row>
      <xdr:rowOff>104775</xdr:rowOff>
    </xdr:to>
    <xdr:sp macro="" textlink="">
      <xdr:nvSpPr>
        <xdr:cNvPr id="5" name="Text Box 3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724025" y="12039600"/>
          <a:ext cx="50482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rtl="0"/>
          <a:r>
            <a:rPr lang="de-DE" sz="1100" b="0" i="0" baseline="0">
              <a:effectLst/>
              <a:latin typeface="DB Office" panose="020B0604020202020204" pitchFamily="34" charset="0"/>
              <a:ea typeface="+mn-ea"/>
              <a:cs typeface="+mn-cs"/>
            </a:rPr>
            <a:t>Angaben zur Preisermittlung (Gerät)</a:t>
          </a:r>
        </a:p>
        <a:p>
          <a:pPr rtl="0"/>
          <a:r>
            <a:rPr lang="de-DE" sz="1000" b="0" i="0" baseline="0">
              <a:effectLst/>
              <a:latin typeface="+mn-lt"/>
              <a:ea typeface="+mn-ea"/>
              <a:cs typeface="+mn-cs"/>
            </a:rPr>
            <a:t>Fachautor: FE.EI-N | </a:t>
          </a:r>
          <a:r>
            <a:rPr lang="de-DE" sz="1100">
              <a:effectLst/>
              <a:latin typeface="+mn-lt"/>
              <a:ea typeface="+mn-ea"/>
              <a:cs typeface="+mn-cs"/>
            </a:rPr>
            <a:t>Bettina Gnielinski</a:t>
          </a:r>
          <a:endParaRPr lang="de-DE" sz="1000">
            <a:effectLst/>
          </a:endParaRPr>
        </a:p>
      </xdr:txBody>
    </xdr:sp>
    <xdr:clientData/>
  </xdr:twoCellAnchor>
  <xdr:twoCellAnchor>
    <xdr:from>
      <xdr:col>0</xdr:col>
      <xdr:colOff>77932</xdr:colOff>
      <xdr:row>67</xdr:row>
      <xdr:rowOff>34636</xdr:rowOff>
    </xdr:from>
    <xdr:to>
      <xdr:col>1</xdr:col>
      <xdr:colOff>801832</xdr:colOff>
      <xdr:row>68</xdr:row>
      <xdr:rowOff>72736</xdr:rowOff>
    </xdr:to>
    <xdr:sp macro="" textlink="">
      <xdr:nvSpPr>
        <xdr:cNvPr id="6" name="Text Box 3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77932" y="12148704"/>
          <a:ext cx="914400" cy="2026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de-DE">
            <a:latin typeface="DB Office" panose="020B0604020202020204" pitchFamily="34" charset="0"/>
          </a:endParaRPr>
        </a:p>
      </xdr:txBody>
    </xdr:sp>
    <xdr:clientData/>
  </xdr:twoCellAnchor>
  <xdr:twoCellAnchor>
    <xdr:from>
      <xdr:col>6</xdr:col>
      <xdr:colOff>514351</xdr:colOff>
      <xdr:row>68</xdr:row>
      <xdr:rowOff>0</xdr:rowOff>
    </xdr:from>
    <xdr:to>
      <xdr:col>7</xdr:col>
      <xdr:colOff>1</xdr:colOff>
      <xdr:row>70</xdr:row>
      <xdr:rowOff>95250</xdr:rowOff>
    </xdr:to>
    <xdr:sp macro="" textlink="">
      <xdr:nvSpPr>
        <xdr:cNvPr id="7" name="Text Box 38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6753226" y="12049125"/>
          <a:ext cx="14668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1/3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14.10.2022</a:t>
          </a:r>
        </a:p>
      </xdr:txBody>
    </xdr:sp>
    <xdr:clientData/>
  </xdr:twoCellAnchor>
  <xdr:twoCellAnchor>
    <xdr:from>
      <xdr:col>0</xdr:col>
      <xdr:colOff>147205</xdr:colOff>
      <xdr:row>67</xdr:row>
      <xdr:rowOff>43296</xdr:rowOff>
    </xdr:from>
    <xdr:to>
      <xdr:col>1</xdr:col>
      <xdr:colOff>823480</xdr:colOff>
      <xdr:row>68</xdr:row>
      <xdr:rowOff>75623</xdr:rowOff>
    </xdr:to>
    <xdr:sp macro="" textlink="">
      <xdr:nvSpPr>
        <xdr:cNvPr id="8" name="Text Box 3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47205" y="12157364"/>
          <a:ext cx="866775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  <a:endParaRPr lang="de-DE" sz="1100">
            <a:latin typeface="DB Office" panose="020B0604020202020204" pitchFamily="34" charset="0"/>
          </a:endParaRPr>
        </a:p>
      </xdr:txBody>
    </xdr:sp>
    <xdr:clientData/>
  </xdr:twoCellAnchor>
  <xdr:twoCellAnchor>
    <xdr:from>
      <xdr:col>7</xdr:col>
      <xdr:colOff>38100</xdr:colOff>
      <xdr:row>19</xdr:row>
      <xdr:rowOff>175260</xdr:rowOff>
    </xdr:from>
    <xdr:to>
      <xdr:col>7</xdr:col>
      <xdr:colOff>1219200</xdr:colOff>
      <xdr:row>23</xdr:row>
      <xdr:rowOff>91440</xdr:rowOff>
    </xdr:to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0ACBFE32-8955-440E-A274-B2275086739E}"/>
            </a:ext>
          </a:extLst>
        </xdr:cNvPr>
        <xdr:cNvSpPr txBox="1"/>
      </xdr:nvSpPr>
      <xdr:spPr>
        <a:xfrm>
          <a:off x="8763000" y="3863340"/>
          <a:ext cx="1181100" cy="678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FA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hier max. 500m, </a:t>
          </a:r>
        </a:p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sonst Auf-/ Abbau</a:t>
          </a:r>
        </a:p>
      </xdr:txBody>
    </xdr:sp>
    <xdr:clientData/>
  </xdr:twoCellAnchor>
  <xdr:twoCellAnchor>
    <xdr:from>
      <xdr:col>7</xdr:col>
      <xdr:colOff>7620</xdr:colOff>
      <xdr:row>30</xdr:row>
      <xdr:rowOff>160020</xdr:rowOff>
    </xdr:from>
    <xdr:to>
      <xdr:col>7</xdr:col>
      <xdr:colOff>1463040</xdr:colOff>
      <xdr:row>35</xdr:row>
      <xdr:rowOff>0</xdr:rowOff>
    </xdr:to>
    <xdr:sp macro="" textlink="">
      <xdr:nvSpPr>
        <xdr:cNvPr id="10" name="Textfeld 9">
          <a:extLst>
            <a:ext uri="{FF2B5EF4-FFF2-40B4-BE49-F238E27FC236}">
              <a16:creationId xmlns:a16="http://schemas.microsoft.com/office/drawing/2014/main" id="{05F68FA4-FC6E-4DED-AF91-D02B2A143182}"/>
            </a:ext>
          </a:extLst>
        </xdr:cNvPr>
        <xdr:cNvSpPr txBox="1"/>
      </xdr:nvSpPr>
      <xdr:spPr>
        <a:xfrm>
          <a:off x="8732520" y="5943600"/>
          <a:ext cx="145542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FA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hier Anzahl Überhöhungsmodule eintragen - 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ATWS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ohne Handeinschalter, sondern separates Gerät</a:t>
          </a:r>
        </a:p>
      </xdr:txBody>
    </xdr:sp>
    <xdr:clientData/>
  </xdr:twoCellAnchor>
  <xdr:twoCellAnchor>
    <xdr:from>
      <xdr:col>7</xdr:col>
      <xdr:colOff>22860</xdr:colOff>
      <xdr:row>49</xdr:row>
      <xdr:rowOff>144780</xdr:rowOff>
    </xdr:from>
    <xdr:to>
      <xdr:col>7</xdr:col>
      <xdr:colOff>1173480</xdr:colOff>
      <xdr:row>53</xdr:row>
      <xdr:rowOff>175260</xdr:rowOff>
    </xdr:to>
    <xdr:sp macro="" textlink="">
      <xdr:nvSpPr>
        <xdr:cNvPr id="11" name="Textfeld 10">
          <a:extLst>
            <a:ext uri="{FF2B5EF4-FFF2-40B4-BE49-F238E27FC236}">
              <a16:creationId xmlns:a16="http://schemas.microsoft.com/office/drawing/2014/main" id="{D7E9A0A8-4702-4A6D-AF62-E004E940377F}"/>
            </a:ext>
          </a:extLst>
        </xdr:cNvPr>
        <xdr:cNvSpPr txBox="1"/>
      </xdr:nvSpPr>
      <xdr:spPr>
        <a:xfrm>
          <a:off x="8747760" y="9547860"/>
          <a:ext cx="115062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ATWS und Handeinschalter ohne Bedienung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2" name="Text Box 10">
          <a:extLst>
            <a:ext uri="{FF2B5EF4-FFF2-40B4-BE49-F238E27FC236}">
              <a16:creationId xmlns:a16="http://schemas.microsoft.com/office/drawing/2014/main" id="{DABE397E-E983-4DE0-8713-8D7797F5F88F}"/>
            </a:ext>
          </a:extLst>
        </xdr:cNvPr>
        <xdr:cNvSpPr txBox="1">
          <a:spLocks noChangeArrowheads="1"/>
        </xdr:cNvSpPr>
      </xdr:nvSpPr>
      <xdr:spPr bwMode="auto">
        <a:xfrm>
          <a:off x="24784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3" name="Text Box 11">
          <a:extLst>
            <a:ext uri="{FF2B5EF4-FFF2-40B4-BE49-F238E27FC236}">
              <a16:creationId xmlns:a16="http://schemas.microsoft.com/office/drawing/2014/main" id="{DF0FEE71-DFD6-46E3-9E81-FB8FCDFEEB4C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9) 10)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4" name="Text Box 10">
          <a:extLst>
            <a:ext uri="{FF2B5EF4-FFF2-40B4-BE49-F238E27FC236}">
              <a16:creationId xmlns:a16="http://schemas.microsoft.com/office/drawing/2014/main" id="{9E4E247D-50FF-452E-9778-7FE521B000E0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5" name="Text Box 10">
          <a:extLst>
            <a:ext uri="{FF2B5EF4-FFF2-40B4-BE49-F238E27FC236}">
              <a16:creationId xmlns:a16="http://schemas.microsoft.com/office/drawing/2014/main" id="{9CB620C9-306D-4E3A-BC3D-A9622923095F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6" name="Text Box 10">
          <a:extLst>
            <a:ext uri="{FF2B5EF4-FFF2-40B4-BE49-F238E27FC236}">
              <a16:creationId xmlns:a16="http://schemas.microsoft.com/office/drawing/2014/main" id="{EC73D3A1-5F72-486F-A7A8-E07BD4DB5A5E}"/>
            </a:ext>
          </a:extLst>
        </xdr:cNvPr>
        <xdr:cNvSpPr txBox="1">
          <a:spLocks noChangeArrowheads="1"/>
        </xdr:cNvSpPr>
      </xdr:nvSpPr>
      <xdr:spPr bwMode="auto">
        <a:xfrm>
          <a:off x="24784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7" name="Text Box 10">
          <a:extLst>
            <a:ext uri="{FF2B5EF4-FFF2-40B4-BE49-F238E27FC236}">
              <a16:creationId xmlns:a16="http://schemas.microsoft.com/office/drawing/2014/main" id="{FA2BA81E-5EB6-4C0A-8B64-94B1F765069C}"/>
            </a:ext>
          </a:extLst>
        </xdr:cNvPr>
        <xdr:cNvSpPr txBox="1">
          <a:spLocks noChangeArrowheads="1"/>
        </xdr:cNvSpPr>
      </xdr:nvSpPr>
      <xdr:spPr bwMode="auto">
        <a:xfrm>
          <a:off x="24784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8" name="Text Box 10">
          <a:extLst>
            <a:ext uri="{FF2B5EF4-FFF2-40B4-BE49-F238E27FC236}">
              <a16:creationId xmlns:a16="http://schemas.microsoft.com/office/drawing/2014/main" id="{EFCDBA7B-C22C-46B1-9EC9-9A1C72FF8907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9" name="Text Box 10">
          <a:extLst>
            <a:ext uri="{FF2B5EF4-FFF2-40B4-BE49-F238E27FC236}">
              <a16:creationId xmlns:a16="http://schemas.microsoft.com/office/drawing/2014/main" id="{733D7C75-6119-413D-8870-2C8E0A7AAB0D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0" name="Text Box 11">
          <a:extLst>
            <a:ext uri="{FF2B5EF4-FFF2-40B4-BE49-F238E27FC236}">
              <a16:creationId xmlns:a16="http://schemas.microsoft.com/office/drawing/2014/main" id="{9034EFCB-4F0F-47F8-BEA8-799303AA9661}"/>
            </a:ext>
          </a:extLst>
        </xdr:cNvPr>
        <xdr:cNvSpPr txBox="1">
          <a:spLocks noChangeArrowheads="1"/>
        </xdr:cNvSpPr>
      </xdr:nvSpPr>
      <xdr:spPr bwMode="auto">
        <a:xfrm>
          <a:off x="21736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9) 10)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1" name="Text Box 10">
          <a:extLst>
            <a:ext uri="{FF2B5EF4-FFF2-40B4-BE49-F238E27FC236}">
              <a16:creationId xmlns:a16="http://schemas.microsoft.com/office/drawing/2014/main" id="{3A1C5EF1-ECF7-40E0-BD07-9390E661E7E4}"/>
            </a:ext>
          </a:extLst>
        </xdr:cNvPr>
        <xdr:cNvSpPr txBox="1">
          <a:spLocks noChangeArrowheads="1"/>
        </xdr:cNvSpPr>
      </xdr:nvSpPr>
      <xdr:spPr bwMode="auto">
        <a:xfrm>
          <a:off x="21736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2" name="Text Box 10">
          <a:extLst>
            <a:ext uri="{FF2B5EF4-FFF2-40B4-BE49-F238E27FC236}">
              <a16:creationId xmlns:a16="http://schemas.microsoft.com/office/drawing/2014/main" id="{F398910E-9234-4CB5-BA7B-990F99D39554}"/>
            </a:ext>
          </a:extLst>
        </xdr:cNvPr>
        <xdr:cNvSpPr txBox="1">
          <a:spLocks noChangeArrowheads="1"/>
        </xdr:cNvSpPr>
      </xdr:nvSpPr>
      <xdr:spPr bwMode="auto">
        <a:xfrm>
          <a:off x="21736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3" name="Text Box 10">
          <a:extLst>
            <a:ext uri="{FF2B5EF4-FFF2-40B4-BE49-F238E27FC236}">
              <a16:creationId xmlns:a16="http://schemas.microsoft.com/office/drawing/2014/main" id="{F7404547-20DC-44C3-BD48-4FEE391DA727}"/>
            </a:ext>
          </a:extLst>
        </xdr:cNvPr>
        <xdr:cNvSpPr txBox="1">
          <a:spLocks noChangeArrowheads="1"/>
        </xdr:cNvSpPr>
      </xdr:nvSpPr>
      <xdr:spPr bwMode="auto">
        <a:xfrm>
          <a:off x="21736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4" name="Text Box 10">
          <a:extLst>
            <a:ext uri="{FF2B5EF4-FFF2-40B4-BE49-F238E27FC236}">
              <a16:creationId xmlns:a16="http://schemas.microsoft.com/office/drawing/2014/main" id="{888A3A96-95B4-42CA-A1B4-0218ABDF57AA}"/>
            </a:ext>
          </a:extLst>
        </xdr:cNvPr>
        <xdr:cNvSpPr txBox="1">
          <a:spLocks noChangeArrowheads="1"/>
        </xdr:cNvSpPr>
      </xdr:nvSpPr>
      <xdr:spPr bwMode="auto">
        <a:xfrm>
          <a:off x="21736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5" name="Text Box 10">
          <a:extLst>
            <a:ext uri="{FF2B5EF4-FFF2-40B4-BE49-F238E27FC236}">
              <a16:creationId xmlns:a16="http://schemas.microsoft.com/office/drawing/2014/main" id="{E52CB8F1-B5C0-4467-A295-AFBC5A907634}"/>
            </a:ext>
          </a:extLst>
        </xdr:cNvPr>
        <xdr:cNvSpPr txBox="1">
          <a:spLocks noChangeArrowheads="1"/>
        </xdr:cNvSpPr>
      </xdr:nvSpPr>
      <xdr:spPr bwMode="auto">
        <a:xfrm>
          <a:off x="21736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6" name="Text Box 10">
          <a:extLst>
            <a:ext uri="{FF2B5EF4-FFF2-40B4-BE49-F238E27FC236}">
              <a16:creationId xmlns:a16="http://schemas.microsoft.com/office/drawing/2014/main" id="{EB8B8C67-C389-49D0-9EA5-A25615221BC3}"/>
            </a:ext>
          </a:extLst>
        </xdr:cNvPr>
        <xdr:cNvSpPr txBox="1">
          <a:spLocks noChangeArrowheads="1"/>
        </xdr:cNvSpPr>
      </xdr:nvSpPr>
      <xdr:spPr bwMode="auto">
        <a:xfrm>
          <a:off x="21736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7" name="Text Box 10">
          <a:extLst>
            <a:ext uri="{FF2B5EF4-FFF2-40B4-BE49-F238E27FC236}">
              <a16:creationId xmlns:a16="http://schemas.microsoft.com/office/drawing/2014/main" id="{25A298F7-8267-4C52-9E86-1CB1A0B0FE53}"/>
            </a:ext>
          </a:extLst>
        </xdr:cNvPr>
        <xdr:cNvSpPr txBox="1">
          <a:spLocks noChangeArrowheads="1"/>
        </xdr:cNvSpPr>
      </xdr:nvSpPr>
      <xdr:spPr bwMode="auto">
        <a:xfrm>
          <a:off x="21736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8" name="Text Box 10">
          <a:extLst>
            <a:ext uri="{FF2B5EF4-FFF2-40B4-BE49-F238E27FC236}">
              <a16:creationId xmlns:a16="http://schemas.microsoft.com/office/drawing/2014/main" id="{529459E2-1CE3-42D8-BD63-0D1B783E55B6}"/>
            </a:ext>
          </a:extLst>
        </xdr:cNvPr>
        <xdr:cNvSpPr txBox="1">
          <a:spLocks noChangeArrowheads="1"/>
        </xdr:cNvSpPr>
      </xdr:nvSpPr>
      <xdr:spPr bwMode="auto">
        <a:xfrm>
          <a:off x="21736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3" name="Text Box 10">
          <a:extLst>
            <a:ext uri="{FF2B5EF4-FFF2-40B4-BE49-F238E27FC236}">
              <a16:creationId xmlns:a16="http://schemas.microsoft.com/office/drawing/2014/main" id="{44CE5E6E-E9C4-4499-9C3C-14EEFE010B42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4" name="Text Box 10">
          <a:extLst>
            <a:ext uri="{FF2B5EF4-FFF2-40B4-BE49-F238E27FC236}">
              <a16:creationId xmlns:a16="http://schemas.microsoft.com/office/drawing/2014/main" id="{0752C333-77AB-4234-839F-F285EE13D362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5" name="Text Box 10">
          <a:extLst>
            <a:ext uri="{FF2B5EF4-FFF2-40B4-BE49-F238E27FC236}">
              <a16:creationId xmlns:a16="http://schemas.microsoft.com/office/drawing/2014/main" id="{9F8DEC78-65A1-4150-AF2E-CF2F6B55CE9D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6" name="Text Box 10">
          <a:extLst>
            <a:ext uri="{FF2B5EF4-FFF2-40B4-BE49-F238E27FC236}">
              <a16:creationId xmlns:a16="http://schemas.microsoft.com/office/drawing/2014/main" id="{7B931F26-C2B1-4C35-AC47-71B68D99D1A1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9" name="Text Box 10">
          <a:extLst>
            <a:ext uri="{FF2B5EF4-FFF2-40B4-BE49-F238E27FC236}">
              <a16:creationId xmlns:a16="http://schemas.microsoft.com/office/drawing/2014/main" id="{1C1DC49C-71BB-43C0-B1AD-D4DDAF0E751B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0" name="Text Box 10">
          <a:extLst>
            <a:ext uri="{FF2B5EF4-FFF2-40B4-BE49-F238E27FC236}">
              <a16:creationId xmlns:a16="http://schemas.microsoft.com/office/drawing/2014/main" id="{00418CC2-9D56-42CB-B36D-759BE43C3CF1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1" name="Text Box 10">
          <a:extLst>
            <a:ext uri="{FF2B5EF4-FFF2-40B4-BE49-F238E27FC236}">
              <a16:creationId xmlns:a16="http://schemas.microsoft.com/office/drawing/2014/main" id="{36481AE9-A8E5-4CE4-A5C7-DF56478F17EB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2" name="Text Box 10">
          <a:extLst>
            <a:ext uri="{FF2B5EF4-FFF2-40B4-BE49-F238E27FC236}">
              <a16:creationId xmlns:a16="http://schemas.microsoft.com/office/drawing/2014/main" id="{606D15A2-FF24-4D2C-A68E-F4E7EB8841AC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7" name="Text Box 10">
          <a:extLst>
            <a:ext uri="{FF2B5EF4-FFF2-40B4-BE49-F238E27FC236}">
              <a16:creationId xmlns:a16="http://schemas.microsoft.com/office/drawing/2014/main" id="{A021A9CF-D937-4921-AE8E-987CE48F3A8F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8" name="Text Box 10">
          <a:extLst>
            <a:ext uri="{FF2B5EF4-FFF2-40B4-BE49-F238E27FC236}">
              <a16:creationId xmlns:a16="http://schemas.microsoft.com/office/drawing/2014/main" id="{76D62E33-C484-4D6F-B135-357FFCF87AD0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9" name="Text Box 10">
          <a:extLst>
            <a:ext uri="{FF2B5EF4-FFF2-40B4-BE49-F238E27FC236}">
              <a16:creationId xmlns:a16="http://schemas.microsoft.com/office/drawing/2014/main" id="{D4210F92-5C13-4D3C-AFC7-7B4D87642E0A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0" name="Text Box 10">
          <a:extLst>
            <a:ext uri="{FF2B5EF4-FFF2-40B4-BE49-F238E27FC236}">
              <a16:creationId xmlns:a16="http://schemas.microsoft.com/office/drawing/2014/main" id="{33F36114-9A9D-4E37-B881-D562F139CB45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1" name="Text Box 10">
          <a:extLst>
            <a:ext uri="{FF2B5EF4-FFF2-40B4-BE49-F238E27FC236}">
              <a16:creationId xmlns:a16="http://schemas.microsoft.com/office/drawing/2014/main" id="{107F5B84-B951-479D-8FF1-7D5F8AF63EC1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2" name="Text Box 10">
          <a:extLst>
            <a:ext uri="{FF2B5EF4-FFF2-40B4-BE49-F238E27FC236}">
              <a16:creationId xmlns:a16="http://schemas.microsoft.com/office/drawing/2014/main" id="{E9D90B32-E185-4BA7-9A3E-AA9F7C7F2EBC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3" name="Text Box 10">
          <a:extLst>
            <a:ext uri="{FF2B5EF4-FFF2-40B4-BE49-F238E27FC236}">
              <a16:creationId xmlns:a16="http://schemas.microsoft.com/office/drawing/2014/main" id="{354F61E4-D269-4B74-8BA8-724CF0B88D13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4" name="Text Box 10">
          <a:extLst>
            <a:ext uri="{FF2B5EF4-FFF2-40B4-BE49-F238E27FC236}">
              <a16:creationId xmlns:a16="http://schemas.microsoft.com/office/drawing/2014/main" id="{B506FFC5-499B-49B0-AE2A-53410A9C3F53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5" name="Text Box 10">
          <a:extLst>
            <a:ext uri="{FF2B5EF4-FFF2-40B4-BE49-F238E27FC236}">
              <a16:creationId xmlns:a16="http://schemas.microsoft.com/office/drawing/2014/main" id="{8792AAF4-9A3D-4E3F-BFAF-824DEF84513E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6" name="Text Box 10">
          <a:extLst>
            <a:ext uri="{FF2B5EF4-FFF2-40B4-BE49-F238E27FC236}">
              <a16:creationId xmlns:a16="http://schemas.microsoft.com/office/drawing/2014/main" id="{3C514573-4054-407E-B8E4-3EABF7F1F4BD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7" name="Text Box 10">
          <a:extLst>
            <a:ext uri="{FF2B5EF4-FFF2-40B4-BE49-F238E27FC236}">
              <a16:creationId xmlns:a16="http://schemas.microsoft.com/office/drawing/2014/main" id="{846E1BFE-BCAA-4E7B-8AB3-A192D37742D5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8" name="Text Box 10">
          <a:extLst>
            <a:ext uri="{FF2B5EF4-FFF2-40B4-BE49-F238E27FC236}">
              <a16:creationId xmlns:a16="http://schemas.microsoft.com/office/drawing/2014/main" id="{FE727582-2CCF-4E8F-8482-E32F9BFAB9C8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9" name="Text Box 10">
          <a:extLst>
            <a:ext uri="{FF2B5EF4-FFF2-40B4-BE49-F238E27FC236}">
              <a16:creationId xmlns:a16="http://schemas.microsoft.com/office/drawing/2014/main" id="{3AAE33D5-DA3A-4CB1-85F8-6640F9938F4B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0" name="Text Box 10">
          <a:extLst>
            <a:ext uri="{FF2B5EF4-FFF2-40B4-BE49-F238E27FC236}">
              <a16:creationId xmlns:a16="http://schemas.microsoft.com/office/drawing/2014/main" id="{081DA8BD-7199-4AD5-A059-5CFFA5DA3E6B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1" name="Text Box 10">
          <a:extLst>
            <a:ext uri="{FF2B5EF4-FFF2-40B4-BE49-F238E27FC236}">
              <a16:creationId xmlns:a16="http://schemas.microsoft.com/office/drawing/2014/main" id="{504A1E4D-A9EA-47BC-98C9-A2A4C0AD772D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2" name="Text Box 10">
          <a:extLst>
            <a:ext uri="{FF2B5EF4-FFF2-40B4-BE49-F238E27FC236}">
              <a16:creationId xmlns:a16="http://schemas.microsoft.com/office/drawing/2014/main" id="{FEEE6F7B-8CEF-4A06-84CD-493D31F4E1B3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3" name="Text Box 10">
          <a:extLst>
            <a:ext uri="{FF2B5EF4-FFF2-40B4-BE49-F238E27FC236}">
              <a16:creationId xmlns:a16="http://schemas.microsoft.com/office/drawing/2014/main" id="{4320D6E7-1D76-4DB1-82C8-AC664631F35F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4" name="Text Box 10">
          <a:extLst>
            <a:ext uri="{FF2B5EF4-FFF2-40B4-BE49-F238E27FC236}">
              <a16:creationId xmlns:a16="http://schemas.microsoft.com/office/drawing/2014/main" id="{FE576E11-E13D-4E06-8EAC-9AE1FD339278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5" name="Text Box 10">
          <a:extLst>
            <a:ext uri="{FF2B5EF4-FFF2-40B4-BE49-F238E27FC236}">
              <a16:creationId xmlns:a16="http://schemas.microsoft.com/office/drawing/2014/main" id="{718F7A3B-1310-40E4-82DB-09996F62F242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6" name="Text Box 10">
          <a:extLst>
            <a:ext uri="{FF2B5EF4-FFF2-40B4-BE49-F238E27FC236}">
              <a16:creationId xmlns:a16="http://schemas.microsoft.com/office/drawing/2014/main" id="{97FF8E60-31C8-4232-9994-01990CC9124B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1581150</xdr:colOff>
      <xdr:row>57</xdr:row>
      <xdr:rowOff>47625</xdr:rowOff>
    </xdr:from>
    <xdr:to>
      <xdr:col>6</xdr:col>
      <xdr:colOff>533400</xdr:colOff>
      <xdr:row>60</xdr:row>
      <xdr:rowOff>104775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1724025" y="9105900"/>
          <a:ext cx="39243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Angaben zur Preisermittlung (Personal)</a:t>
          </a:r>
        </a:p>
        <a:p>
          <a:pPr algn="l" rtl="0">
            <a:defRPr sz="1000"/>
          </a:pPr>
          <a:r>
            <a:rPr lang="de-DE" sz="1000">
              <a:effectLst/>
              <a:latin typeface="+mn-lt"/>
              <a:ea typeface="+mn-ea"/>
              <a:cs typeface="+mn-cs"/>
            </a:rPr>
            <a:t>Fachautor: FE.EI-N | Bettina Gnielinski</a:t>
          </a:r>
          <a:endParaRPr lang="de-DE" sz="1000" b="0" i="0" u="none" strike="noStrike" baseline="0">
            <a:solidFill>
              <a:srgbClr val="000000"/>
            </a:solidFill>
            <a:latin typeface="DB Office" panose="020B0604020202020204" pitchFamily="34" charset="0"/>
            <a:cs typeface="Arial"/>
          </a:endParaRPr>
        </a:p>
      </xdr:txBody>
    </xdr:sp>
    <xdr:clientData/>
  </xdr:twoCellAnchor>
  <xdr:twoCellAnchor>
    <xdr:from>
      <xdr:col>0</xdr:col>
      <xdr:colOff>114300</xdr:colOff>
      <xdr:row>57</xdr:row>
      <xdr:rowOff>57150</xdr:rowOff>
    </xdr:from>
    <xdr:to>
      <xdr:col>1</xdr:col>
      <xdr:colOff>838200</xdr:colOff>
      <xdr:row>58</xdr:row>
      <xdr:rowOff>95250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114300" y="9115425"/>
          <a:ext cx="866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</a:p>
      </xdr:txBody>
    </xdr:sp>
    <xdr:clientData/>
  </xdr:twoCellAnchor>
  <xdr:twoCellAnchor>
    <xdr:from>
      <xdr:col>6</xdr:col>
      <xdr:colOff>466725</xdr:colOff>
      <xdr:row>57</xdr:row>
      <xdr:rowOff>19050</xdr:rowOff>
    </xdr:from>
    <xdr:to>
      <xdr:col>7</xdr:col>
      <xdr:colOff>0</xdr:colOff>
      <xdr:row>59</xdr:row>
      <xdr:rowOff>114300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5581650" y="9163050"/>
          <a:ext cx="124777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2/3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14.10.2022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" name="Text Box 1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9) 10)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6" name="Text Box 10">
          <a:extLst>
            <a:ext uri="{FF2B5EF4-FFF2-40B4-BE49-F238E27FC236}">
              <a16:creationId xmlns:a16="http://schemas.microsoft.com/office/drawing/2014/main" id="{216E6975-046D-4B9B-B526-02EE9247788C}"/>
            </a:ext>
          </a:extLst>
        </xdr:cNvPr>
        <xdr:cNvSpPr txBox="1">
          <a:spLocks noChangeArrowheads="1"/>
        </xdr:cNvSpPr>
      </xdr:nvSpPr>
      <xdr:spPr bwMode="auto">
        <a:xfrm>
          <a:off x="24784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7" name="Text Box 11">
          <a:extLst>
            <a:ext uri="{FF2B5EF4-FFF2-40B4-BE49-F238E27FC236}">
              <a16:creationId xmlns:a16="http://schemas.microsoft.com/office/drawing/2014/main" id="{E26C6585-C128-44BB-BB3F-80E71DD6CA6A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9) 10)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8" name="Text Box 10">
          <a:extLst>
            <a:ext uri="{FF2B5EF4-FFF2-40B4-BE49-F238E27FC236}">
              <a16:creationId xmlns:a16="http://schemas.microsoft.com/office/drawing/2014/main" id="{23C9169F-8F1F-4BD0-A1E4-5A0F6363C08C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9" name="Text Box 10">
          <a:extLst>
            <a:ext uri="{FF2B5EF4-FFF2-40B4-BE49-F238E27FC236}">
              <a16:creationId xmlns:a16="http://schemas.microsoft.com/office/drawing/2014/main" id="{EA73E48F-6437-46B5-B73B-11C0ADE156AF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2" name="Text Box 10">
          <a:extLst>
            <a:ext uri="{FF2B5EF4-FFF2-40B4-BE49-F238E27FC236}">
              <a16:creationId xmlns:a16="http://schemas.microsoft.com/office/drawing/2014/main" id="{762A6BFB-B6DF-40CE-827E-5A0047631537}"/>
            </a:ext>
          </a:extLst>
        </xdr:cNvPr>
        <xdr:cNvSpPr txBox="1">
          <a:spLocks noChangeArrowheads="1"/>
        </xdr:cNvSpPr>
      </xdr:nvSpPr>
      <xdr:spPr bwMode="auto">
        <a:xfrm>
          <a:off x="24784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3" name="Text Box 10">
          <a:extLst>
            <a:ext uri="{FF2B5EF4-FFF2-40B4-BE49-F238E27FC236}">
              <a16:creationId xmlns:a16="http://schemas.microsoft.com/office/drawing/2014/main" id="{04080E49-0CD0-4A54-B849-02DEFC2058F7}"/>
            </a:ext>
          </a:extLst>
        </xdr:cNvPr>
        <xdr:cNvSpPr txBox="1">
          <a:spLocks noChangeArrowheads="1"/>
        </xdr:cNvSpPr>
      </xdr:nvSpPr>
      <xdr:spPr bwMode="auto">
        <a:xfrm>
          <a:off x="24784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4" name="Text Box 10">
          <a:extLst>
            <a:ext uri="{FF2B5EF4-FFF2-40B4-BE49-F238E27FC236}">
              <a16:creationId xmlns:a16="http://schemas.microsoft.com/office/drawing/2014/main" id="{1749BD6E-BA83-4E09-9C87-BE0F5129294D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5" name="Text Box 10">
          <a:extLst>
            <a:ext uri="{FF2B5EF4-FFF2-40B4-BE49-F238E27FC236}">
              <a16:creationId xmlns:a16="http://schemas.microsoft.com/office/drawing/2014/main" id="{D08E4FF3-40DA-46E3-847C-3E5E396BBE4A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0" name="Text Box 11">
          <a:extLst>
            <a:ext uri="{FF2B5EF4-FFF2-40B4-BE49-F238E27FC236}">
              <a16:creationId xmlns:a16="http://schemas.microsoft.com/office/drawing/2014/main" id="{AE80EBCD-6A2B-4825-8BE0-FB15C500F9A7}"/>
            </a:ext>
          </a:extLst>
        </xdr:cNvPr>
        <xdr:cNvSpPr txBox="1">
          <a:spLocks noChangeArrowheads="1"/>
        </xdr:cNvSpPr>
      </xdr:nvSpPr>
      <xdr:spPr bwMode="auto">
        <a:xfrm>
          <a:off x="21736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9) 10)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id="{1ED7D110-B20D-4187-BAA6-7DAF3B60CE8D}"/>
            </a:ext>
          </a:extLst>
        </xdr:cNvPr>
        <xdr:cNvSpPr txBox="1">
          <a:spLocks noChangeArrowheads="1"/>
        </xdr:cNvSpPr>
      </xdr:nvSpPr>
      <xdr:spPr bwMode="auto">
        <a:xfrm>
          <a:off x="21736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6" name="Text Box 10">
          <a:extLst>
            <a:ext uri="{FF2B5EF4-FFF2-40B4-BE49-F238E27FC236}">
              <a16:creationId xmlns:a16="http://schemas.microsoft.com/office/drawing/2014/main" id="{C37903F0-3E81-4EA1-A3A5-CAC469F6A8D3}"/>
            </a:ext>
          </a:extLst>
        </xdr:cNvPr>
        <xdr:cNvSpPr txBox="1">
          <a:spLocks noChangeArrowheads="1"/>
        </xdr:cNvSpPr>
      </xdr:nvSpPr>
      <xdr:spPr bwMode="auto">
        <a:xfrm>
          <a:off x="21736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7" name="Text Box 10">
          <a:extLst>
            <a:ext uri="{FF2B5EF4-FFF2-40B4-BE49-F238E27FC236}">
              <a16:creationId xmlns:a16="http://schemas.microsoft.com/office/drawing/2014/main" id="{9118140A-70F4-4CBE-A5D6-8AE21F0F7FD2}"/>
            </a:ext>
          </a:extLst>
        </xdr:cNvPr>
        <xdr:cNvSpPr txBox="1">
          <a:spLocks noChangeArrowheads="1"/>
        </xdr:cNvSpPr>
      </xdr:nvSpPr>
      <xdr:spPr bwMode="auto">
        <a:xfrm>
          <a:off x="21736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8" name="Text Box 10">
          <a:extLst>
            <a:ext uri="{FF2B5EF4-FFF2-40B4-BE49-F238E27FC236}">
              <a16:creationId xmlns:a16="http://schemas.microsoft.com/office/drawing/2014/main" id="{CACFC9F8-2175-40B5-81A8-F1892FEF9FF0}"/>
            </a:ext>
          </a:extLst>
        </xdr:cNvPr>
        <xdr:cNvSpPr txBox="1">
          <a:spLocks noChangeArrowheads="1"/>
        </xdr:cNvSpPr>
      </xdr:nvSpPr>
      <xdr:spPr bwMode="auto">
        <a:xfrm>
          <a:off x="21736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9" name="Text Box 10">
          <a:extLst>
            <a:ext uri="{FF2B5EF4-FFF2-40B4-BE49-F238E27FC236}">
              <a16:creationId xmlns:a16="http://schemas.microsoft.com/office/drawing/2014/main" id="{99AC2BB6-85F0-4C10-BA39-F701EDAAA116}"/>
            </a:ext>
          </a:extLst>
        </xdr:cNvPr>
        <xdr:cNvSpPr txBox="1">
          <a:spLocks noChangeArrowheads="1"/>
        </xdr:cNvSpPr>
      </xdr:nvSpPr>
      <xdr:spPr bwMode="auto">
        <a:xfrm>
          <a:off x="21736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0" name="Text Box 10">
          <a:extLst>
            <a:ext uri="{FF2B5EF4-FFF2-40B4-BE49-F238E27FC236}">
              <a16:creationId xmlns:a16="http://schemas.microsoft.com/office/drawing/2014/main" id="{54EAC130-E601-48F6-A768-D7060908243D}"/>
            </a:ext>
          </a:extLst>
        </xdr:cNvPr>
        <xdr:cNvSpPr txBox="1">
          <a:spLocks noChangeArrowheads="1"/>
        </xdr:cNvSpPr>
      </xdr:nvSpPr>
      <xdr:spPr bwMode="auto">
        <a:xfrm>
          <a:off x="21736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1" name="Text Box 10">
          <a:extLst>
            <a:ext uri="{FF2B5EF4-FFF2-40B4-BE49-F238E27FC236}">
              <a16:creationId xmlns:a16="http://schemas.microsoft.com/office/drawing/2014/main" id="{6E5D364C-27A0-4B29-A431-5664A7DA5F23}"/>
            </a:ext>
          </a:extLst>
        </xdr:cNvPr>
        <xdr:cNvSpPr txBox="1">
          <a:spLocks noChangeArrowheads="1"/>
        </xdr:cNvSpPr>
      </xdr:nvSpPr>
      <xdr:spPr bwMode="auto">
        <a:xfrm>
          <a:off x="21736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2" name="Text Box 10">
          <a:extLst>
            <a:ext uri="{FF2B5EF4-FFF2-40B4-BE49-F238E27FC236}">
              <a16:creationId xmlns:a16="http://schemas.microsoft.com/office/drawing/2014/main" id="{EEF97B92-4A4C-4AEF-9C09-1F4A7274097A}"/>
            </a:ext>
          </a:extLst>
        </xdr:cNvPr>
        <xdr:cNvSpPr txBox="1">
          <a:spLocks noChangeArrowheads="1"/>
        </xdr:cNvSpPr>
      </xdr:nvSpPr>
      <xdr:spPr bwMode="auto">
        <a:xfrm>
          <a:off x="21736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3" name="Text Box 10">
          <a:extLst>
            <a:ext uri="{FF2B5EF4-FFF2-40B4-BE49-F238E27FC236}">
              <a16:creationId xmlns:a16="http://schemas.microsoft.com/office/drawing/2014/main" id="{C1784410-349E-4AD1-9615-4E9F54A086EF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4" name="Text Box 10">
          <a:extLst>
            <a:ext uri="{FF2B5EF4-FFF2-40B4-BE49-F238E27FC236}">
              <a16:creationId xmlns:a16="http://schemas.microsoft.com/office/drawing/2014/main" id="{8DFFE4F3-919A-4865-A434-83146DF42776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5" name="Text Box 10">
          <a:extLst>
            <a:ext uri="{FF2B5EF4-FFF2-40B4-BE49-F238E27FC236}">
              <a16:creationId xmlns:a16="http://schemas.microsoft.com/office/drawing/2014/main" id="{1C33F744-7AAF-4C7D-A3F2-FFA6C3A7A994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6" name="Text Box 10">
          <a:extLst>
            <a:ext uri="{FF2B5EF4-FFF2-40B4-BE49-F238E27FC236}">
              <a16:creationId xmlns:a16="http://schemas.microsoft.com/office/drawing/2014/main" id="{791607A7-D0EB-446E-A235-DF68557D1AB1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7" name="Text Box 10">
          <a:extLst>
            <a:ext uri="{FF2B5EF4-FFF2-40B4-BE49-F238E27FC236}">
              <a16:creationId xmlns:a16="http://schemas.microsoft.com/office/drawing/2014/main" id="{6F1ADE15-929F-46BD-9383-14AC297C13DD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8" name="Text Box 10">
          <a:extLst>
            <a:ext uri="{FF2B5EF4-FFF2-40B4-BE49-F238E27FC236}">
              <a16:creationId xmlns:a16="http://schemas.microsoft.com/office/drawing/2014/main" id="{40E91FFE-5FC8-4FA2-AA48-3ED4D1DA6DE3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9" name="Text Box 10">
          <a:extLst>
            <a:ext uri="{FF2B5EF4-FFF2-40B4-BE49-F238E27FC236}">
              <a16:creationId xmlns:a16="http://schemas.microsoft.com/office/drawing/2014/main" id="{E01AE4B3-9CB2-48BE-A807-4C7DF87F6D4A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0" name="Text Box 10">
          <a:extLst>
            <a:ext uri="{FF2B5EF4-FFF2-40B4-BE49-F238E27FC236}">
              <a16:creationId xmlns:a16="http://schemas.microsoft.com/office/drawing/2014/main" id="{F8BEDF6B-156F-4A13-908E-551B9DBC7BDA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1" name="Text Box 10">
          <a:extLst>
            <a:ext uri="{FF2B5EF4-FFF2-40B4-BE49-F238E27FC236}">
              <a16:creationId xmlns:a16="http://schemas.microsoft.com/office/drawing/2014/main" id="{CB1C45BB-0495-4988-890D-32C10D051D5D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2" name="Text Box 10">
          <a:extLst>
            <a:ext uri="{FF2B5EF4-FFF2-40B4-BE49-F238E27FC236}">
              <a16:creationId xmlns:a16="http://schemas.microsoft.com/office/drawing/2014/main" id="{33F63680-51C2-4F20-9153-D2C343DADCE4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3" name="Text Box 10">
          <a:extLst>
            <a:ext uri="{FF2B5EF4-FFF2-40B4-BE49-F238E27FC236}">
              <a16:creationId xmlns:a16="http://schemas.microsoft.com/office/drawing/2014/main" id="{20803B2C-3E6C-49C1-B4C9-5C22C45B9D10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4" name="Text Box 10">
          <a:extLst>
            <a:ext uri="{FF2B5EF4-FFF2-40B4-BE49-F238E27FC236}">
              <a16:creationId xmlns:a16="http://schemas.microsoft.com/office/drawing/2014/main" id="{B7B20950-E860-467F-8E03-ADA59CF79362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5" name="Text Box 10">
          <a:extLst>
            <a:ext uri="{FF2B5EF4-FFF2-40B4-BE49-F238E27FC236}">
              <a16:creationId xmlns:a16="http://schemas.microsoft.com/office/drawing/2014/main" id="{9A7724C7-1967-4D98-9B0D-DCFD81675BBC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6" name="Text Box 10">
          <a:extLst>
            <a:ext uri="{FF2B5EF4-FFF2-40B4-BE49-F238E27FC236}">
              <a16:creationId xmlns:a16="http://schemas.microsoft.com/office/drawing/2014/main" id="{79F9BFD9-060B-4374-8934-4C4379B5B1A3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7" name="Text Box 10">
          <a:extLst>
            <a:ext uri="{FF2B5EF4-FFF2-40B4-BE49-F238E27FC236}">
              <a16:creationId xmlns:a16="http://schemas.microsoft.com/office/drawing/2014/main" id="{EBCD82DE-0D0B-4457-9F4A-2E63D325E9B4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8" name="Text Box 10">
          <a:extLst>
            <a:ext uri="{FF2B5EF4-FFF2-40B4-BE49-F238E27FC236}">
              <a16:creationId xmlns:a16="http://schemas.microsoft.com/office/drawing/2014/main" id="{7D6CDDB1-D5BA-482D-9D16-181BE8A41A9A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9" name="Text Box 10">
          <a:extLst>
            <a:ext uri="{FF2B5EF4-FFF2-40B4-BE49-F238E27FC236}">
              <a16:creationId xmlns:a16="http://schemas.microsoft.com/office/drawing/2014/main" id="{10D6FA3C-9562-428E-BDDA-6496F49D1144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0" name="Text Box 10">
          <a:extLst>
            <a:ext uri="{FF2B5EF4-FFF2-40B4-BE49-F238E27FC236}">
              <a16:creationId xmlns:a16="http://schemas.microsoft.com/office/drawing/2014/main" id="{3D14D49E-89B9-4F68-9944-5311DF81BE2C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1" name="Text Box 10">
          <a:extLst>
            <a:ext uri="{FF2B5EF4-FFF2-40B4-BE49-F238E27FC236}">
              <a16:creationId xmlns:a16="http://schemas.microsoft.com/office/drawing/2014/main" id="{B2119241-295D-418E-8194-FC1CD3D61028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2" name="Text Box 10">
          <a:extLst>
            <a:ext uri="{FF2B5EF4-FFF2-40B4-BE49-F238E27FC236}">
              <a16:creationId xmlns:a16="http://schemas.microsoft.com/office/drawing/2014/main" id="{E57F0504-59E4-4425-B112-338DB66BD530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3" name="Text Box 10">
          <a:extLst>
            <a:ext uri="{FF2B5EF4-FFF2-40B4-BE49-F238E27FC236}">
              <a16:creationId xmlns:a16="http://schemas.microsoft.com/office/drawing/2014/main" id="{E72DB291-9EA0-42E0-989D-0DA591DB41FF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4" name="Text Box 10">
          <a:extLst>
            <a:ext uri="{FF2B5EF4-FFF2-40B4-BE49-F238E27FC236}">
              <a16:creationId xmlns:a16="http://schemas.microsoft.com/office/drawing/2014/main" id="{9A069D0E-89C2-4290-A8D0-B1A214E2F419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5" name="Text Box 10">
          <a:extLst>
            <a:ext uri="{FF2B5EF4-FFF2-40B4-BE49-F238E27FC236}">
              <a16:creationId xmlns:a16="http://schemas.microsoft.com/office/drawing/2014/main" id="{D3D08001-3CE7-4DDB-88C7-E31AB91BE447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6" name="Text Box 10">
          <a:extLst>
            <a:ext uri="{FF2B5EF4-FFF2-40B4-BE49-F238E27FC236}">
              <a16:creationId xmlns:a16="http://schemas.microsoft.com/office/drawing/2014/main" id="{54AEA1A3-F658-42DB-AB56-4FF109F594AF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7" name="Text Box 10">
          <a:extLst>
            <a:ext uri="{FF2B5EF4-FFF2-40B4-BE49-F238E27FC236}">
              <a16:creationId xmlns:a16="http://schemas.microsoft.com/office/drawing/2014/main" id="{453B0BA5-97BA-4987-ABEC-0C759766D9FB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8" name="Text Box 10">
          <a:extLst>
            <a:ext uri="{FF2B5EF4-FFF2-40B4-BE49-F238E27FC236}">
              <a16:creationId xmlns:a16="http://schemas.microsoft.com/office/drawing/2014/main" id="{5AD53B20-767F-4960-A79D-231993359B51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9" name="Text Box 10">
          <a:extLst>
            <a:ext uri="{FF2B5EF4-FFF2-40B4-BE49-F238E27FC236}">
              <a16:creationId xmlns:a16="http://schemas.microsoft.com/office/drawing/2014/main" id="{13FBEAB8-D064-4900-8EF3-86B2CF2633CB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0" name="Text Box 10">
          <a:extLst>
            <a:ext uri="{FF2B5EF4-FFF2-40B4-BE49-F238E27FC236}">
              <a16:creationId xmlns:a16="http://schemas.microsoft.com/office/drawing/2014/main" id="{B9BF195A-C55B-4178-AF7D-95F99003F649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1" name="Text Box 10">
          <a:extLst>
            <a:ext uri="{FF2B5EF4-FFF2-40B4-BE49-F238E27FC236}">
              <a16:creationId xmlns:a16="http://schemas.microsoft.com/office/drawing/2014/main" id="{E9136B48-4ADB-4DB8-B32C-888E7A262D31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2" name="Text Box 10">
          <a:extLst>
            <a:ext uri="{FF2B5EF4-FFF2-40B4-BE49-F238E27FC236}">
              <a16:creationId xmlns:a16="http://schemas.microsoft.com/office/drawing/2014/main" id="{95ADA9B9-8B0B-4508-B816-4A5A4E38A73F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3" name="Text Box 10">
          <a:extLst>
            <a:ext uri="{FF2B5EF4-FFF2-40B4-BE49-F238E27FC236}">
              <a16:creationId xmlns:a16="http://schemas.microsoft.com/office/drawing/2014/main" id="{C5600AB8-9C2E-4D39-9698-F8F743BA1689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4" name="Text Box 10">
          <a:extLst>
            <a:ext uri="{FF2B5EF4-FFF2-40B4-BE49-F238E27FC236}">
              <a16:creationId xmlns:a16="http://schemas.microsoft.com/office/drawing/2014/main" id="{7883632F-595B-407A-89FD-CFEA521EC3AD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1143000</xdr:colOff>
      <xdr:row>30</xdr:row>
      <xdr:rowOff>0</xdr:rowOff>
    </xdr:from>
    <xdr:to>
      <xdr:col>1</xdr:col>
      <xdr:colOff>1343025</xdr:colOff>
      <xdr:row>31</xdr:row>
      <xdr:rowOff>19050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320E0E8F-52DC-4763-9B16-9DA71FFE7A6E}"/>
            </a:ext>
          </a:extLst>
        </xdr:cNvPr>
        <xdr:cNvSpPr txBox="1">
          <a:spLocks noChangeArrowheads="1"/>
        </xdr:cNvSpPr>
      </xdr:nvSpPr>
      <xdr:spPr bwMode="auto">
        <a:xfrm>
          <a:off x="1581150" y="5924550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FFFFFF"/>
              </a:solidFill>
              <a:latin typeface="DB Office"/>
            </a:rPr>
            <a:t>4)</a:t>
          </a:r>
          <a:endParaRPr lang="de-DE"/>
        </a:p>
      </xdr:txBody>
    </xdr:sp>
    <xdr:clientData/>
  </xdr:twoCellAnchor>
  <xdr:twoCellAnchor>
    <xdr:from>
      <xdr:col>7</xdr:col>
      <xdr:colOff>9525</xdr:colOff>
      <xdr:row>1</xdr:row>
      <xdr:rowOff>47625</xdr:rowOff>
    </xdr:from>
    <xdr:to>
      <xdr:col>7</xdr:col>
      <xdr:colOff>1438275</xdr:colOff>
      <xdr:row>14</xdr:row>
      <xdr:rowOff>7937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C32DA79E-EF9C-47EA-8189-3C084653410F}"/>
            </a:ext>
          </a:extLst>
        </xdr:cNvPr>
        <xdr:cNvSpPr txBox="1">
          <a:spLocks noChangeArrowheads="1"/>
        </xdr:cNvSpPr>
      </xdr:nvSpPr>
      <xdr:spPr bwMode="auto">
        <a:xfrm>
          <a:off x="8982075" y="104775"/>
          <a:ext cx="1428750" cy="27797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1" i="0" u="sng" strike="noStrike" baseline="0">
              <a:solidFill>
                <a:srgbClr val="FF0000"/>
              </a:solidFill>
              <a:latin typeface="DB Office"/>
            </a:rPr>
            <a:t>Eingabehilfe</a:t>
          </a: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(wird nicht mit ausgedruckt!)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in den Formeln beziehen sich auf die jeweiligen Werte in der Spalte "Gesamtpreis".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mit Klammern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 ) beziehen sich auf die jeweiligen Werte in der Spalte "Einheitspreis".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/>
            <a:t>Bei</a:t>
          </a:r>
          <a:r>
            <a:rPr lang="de-DE" baseline="0"/>
            <a:t>
            </a:t>
          </a:r>
          <a:r>
            <a:rPr lang="de-DE" u="sng" baseline="0"/>
            <a:t>ATWS</a:t>
          </a:r>
          <a:r>
            <a:rPr lang="de-DE" baseline="0"/>
            <a:t> wird</a:t>
          </a:r>
          <a:r>
            <a:rPr lang="de-DE"/>
            <a:t> der Bediener nicht unter Gerät, sondern Personal angegeben.</a:t>
          </a:r>
        </a:p>
        <a:p>
          <a:pPr algn="l" rtl="0">
            <a:defRPr sz="1000"/>
          </a:pPr>
          <a:r>
            <a:rPr lang="de-DE" u="sng"/>
            <a:t>FA</a:t>
          </a:r>
          <a:r>
            <a:rPr lang="de-DE"/>
            <a:t> ist das Umsetzen ab 500m hier zu hinterlegen berücksichtgen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" name="Text Box 10">
          <a:extLst>
            <a:ext uri="{FF2B5EF4-FFF2-40B4-BE49-F238E27FC236}">
              <a16:creationId xmlns:a16="http://schemas.microsoft.com/office/drawing/2014/main" id="{F9ADD3BB-6748-4744-AA65-B0005AE82967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1581150</xdr:colOff>
      <xdr:row>67</xdr:row>
      <xdr:rowOff>47625</xdr:rowOff>
    </xdr:from>
    <xdr:to>
      <xdr:col>6</xdr:col>
      <xdr:colOff>533400</xdr:colOff>
      <xdr:row>70</xdr:row>
      <xdr:rowOff>104775</xdr:rowOff>
    </xdr:to>
    <xdr:sp macro="" textlink="">
      <xdr:nvSpPr>
        <xdr:cNvPr id="5" name="Text Box 36">
          <a:extLst>
            <a:ext uri="{FF2B5EF4-FFF2-40B4-BE49-F238E27FC236}">
              <a16:creationId xmlns:a16="http://schemas.microsoft.com/office/drawing/2014/main" id="{076A8BBD-3ACA-43FE-B249-392149F648CD}"/>
            </a:ext>
          </a:extLst>
        </xdr:cNvPr>
        <xdr:cNvSpPr txBox="1">
          <a:spLocks noChangeArrowheads="1"/>
        </xdr:cNvSpPr>
      </xdr:nvSpPr>
      <xdr:spPr bwMode="auto">
        <a:xfrm>
          <a:off x="2019300" y="12468225"/>
          <a:ext cx="5505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rtl="0"/>
          <a:r>
            <a:rPr lang="de-DE" sz="1100" b="0" i="0" baseline="0">
              <a:effectLst/>
              <a:latin typeface="DB Office" panose="020B0604020202020204" pitchFamily="34" charset="0"/>
              <a:ea typeface="+mn-ea"/>
              <a:cs typeface="+mn-cs"/>
            </a:rPr>
            <a:t>Angaben zur Preisermittlung (Gerät)</a:t>
          </a:r>
        </a:p>
        <a:p>
          <a:pPr rtl="0"/>
          <a:r>
            <a:rPr lang="de-DE" sz="1000" b="0" i="0" baseline="0">
              <a:effectLst/>
              <a:latin typeface="+mn-lt"/>
              <a:ea typeface="+mn-ea"/>
              <a:cs typeface="+mn-cs"/>
            </a:rPr>
            <a:t>Fachautor: FE.EI-N | </a:t>
          </a:r>
          <a:r>
            <a:rPr lang="de-DE" sz="1100">
              <a:effectLst/>
              <a:latin typeface="+mn-lt"/>
              <a:ea typeface="+mn-ea"/>
              <a:cs typeface="+mn-cs"/>
            </a:rPr>
            <a:t>Bettina Gnielinski</a:t>
          </a:r>
          <a:endParaRPr lang="de-DE" sz="1000">
            <a:effectLst/>
          </a:endParaRPr>
        </a:p>
      </xdr:txBody>
    </xdr:sp>
    <xdr:clientData/>
  </xdr:twoCellAnchor>
  <xdr:twoCellAnchor>
    <xdr:from>
      <xdr:col>0</xdr:col>
      <xdr:colOff>77932</xdr:colOff>
      <xdr:row>67</xdr:row>
      <xdr:rowOff>34636</xdr:rowOff>
    </xdr:from>
    <xdr:to>
      <xdr:col>1</xdr:col>
      <xdr:colOff>801832</xdr:colOff>
      <xdr:row>68</xdr:row>
      <xdr:rowOff>72736</xdr:rowOff>
    </xdr:to>
    <xdr:sp macro="" textlink="">
      <xdr:nvSpPr>
        <xdr:cNvPr id="6" name="Text Box 37">
          <a:extLst>
            <a:ext uri="{FF2B5EF4-FFF2-40B4-BE49-F238E27FC236}">
              <a16:creationId xmlns:a16="http://schemas.microsoft.com/office/drawing/2014/main" id="{B30C3404-35EB-4A14-BF55-83ACD37BAF92}"/>
            </a:ext>
          </a:extLst>
        </xdr:cNvPr>
        <xdr:cNvSpPr txBox="1">
          <a:spLocks noChangeArrowheads="1"/>
        </xdr:cNvSpPr>
      </xdr:nvSpPr>
      <xdr:spPr bwMode="auto">
        <a:xfrm>
          <a:off x="77932" y="12455236"/>
          <a:ext cx="1162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de-DE">
            <a:latin typeface="DB Office" panose="020B0604020202020204" pitchFamily="34" charset="0"/>
          </a:endParaRPr>
        </a:p>
      </xdr:txBody>
    </xdr:sp>
    <xdr:clientData/>
  </xdr:twoCellAnchor>
  <xdr:twoCellAnchor>
    <xdr:from>
      <xdr:col>6</xdr:col>
      <xdr:colOff>514351</xdr:colOff>
      <xdr:row>68</xdr:row>
      <xdr:rowOff>0</xdr:rowOff>
    </xdr:from>
    <xdr:to>
      <xdr:col>7</xdr:col>
      <xdr:colOff>1</xdr:colOff>
      <xdr:row>70</xdr:row>
      <xdr:rowOff>95250</xdr:rowOff>
    </xdr:to>
    <xdr:sp macro="" textlink="">
      <xdr:nvSpPr>
        <xdr:cNvPr id="7" name="Text Box 38">
          <a:extLst>
            <a:ext uri="{FF2B5EF4-FFF2-40B4-BE49-F238E27FC236}">
              <a16:creationId xmlns:a16="http://schemas.microsoft.com/office/drawing/2014/main" id="{CFCB2EAE-E0DD-4F14-A335-4FAEE5FA70A2}"/>
            </a:ext>
          </a:extLst>
        </xdr:cNvPr>
        <xdr:cNvSpPr txBox="1">
          <a:spLocks noChangeArrowheads="1"/>
        </xdr:cNvSpPr>
      </xdr:nvSpPr>
      <xdr:spPr bwMode="auto">
        <a:xfrm>
          <a:off x="7505701" y="12582525"/>
          <a:ext cx="14668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1/3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14.10.2022</a:t>
          </a:r>
        </a:p>
      </xdr:txBody>
    </xdr:sp>
    <xdr:clientData/>
  </xdr:twoCellAnchor>
  <xdr:twoCellAnchor>
    <xdr:from>
      <xdr:col>0</xdr:col>
      <xdr:colOff>147205</xdr:colOff>
      <xdr:row>67</xdr:row>
      <xdr:rowOff>43296</xdr:rowOff>
    </xdr:from>
    <xdr:to>
      <xdr:col>1</xdr:col>
      <xdr:colOff>823480</xdr:colOff>
      <xdr:row>68</xdr:row>
      <xdr:rowOff>75623</xdr:rowOff>
    </xdr:to>
    <xdr:sp macro="" textlink="">
      <xdr:nvSpPr>
        <xdr:cNvPr id="8" name="Text Box 37">
          <a:extLst>
            <a:ext uri="{FF2B5EF4-FFF2-40B4-BE49-F238E27FC236}">
              <a16:creationId xmlns:a16="http://schemas.microsoft.com/office/drawing/2014/main" id="{0425DE98-B06D-4E57-9AB9-9696298923E5}"/>
            </a:ext>
          </a:extLst>
        </xdr:cNvPr>
        <xdr:cNvSpPr txBox="1">
          <a:spLocks noChangeArrowheads="1"/>
        </xdr:cNvSpPr>
      </xdr:nvSpPr>
      <xdr:spPr bwMode="auto">
        <a:xfrm>
          <a:off x="147205" y="12463896"/>
          <a:ext cx="1114425" cy="194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  <a:endParaRPr lang="de-DE" sz="1100">
            <a:latin typeface="DB Office" panose="020B0604020202020204" pitchFamily="34" charset="0"/>
          </a:endParaRPr>
        </a:p>
      </xdr:txBody>
    </xdr:sp>
    <xdr:clientData/>
  </xdr:twoCellAnchor>
  <xdr:twoCellAnchor>
    <xdr:from>
      <xdr:col>7</xdr:col>
      <xdr:colOff>38100</xdr:colOff>
      <xdr:row>19</xdr:row>
      <xdr:rowOff>175260</xdr:rowOff>
    </xdr:from>
    <xdr:to>
      <xdr:col>7</xdr:col>
      <xdr:colOff>1219200</xdr:colOff>
      <xdr:row>23</xdr:row>
      <xdr:rowOff>91440</xdr:rowOff>
    </xdr:to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A72495C2-33B9-44B7-8029-C92D4E49D9EC}"/>
            </a:ext>
          </a:extLst>
        </xdr:cNvPr>
        <xdr:cNvSpPr txBox="1"/>
      </xdr:nvSpPr>
      <xdr:spPr>
        <a:xfrm>
          <a:off x="9010650" y="4004310"/>
          <a:ext cx="1181100" cy="678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FA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hier max. 500m, </a:t>
          </a:r>
        </a:p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sonst Auf-/ Abbau</a:t>
          </a:r>
        </a:p>
      </xdr:txBody>
    </xdr:sp>
    <xdr:clientData/>
  </xdr:twoCellAnchor>
  <xdr:twoCellAnchor>
    <xdr:from>
      <xdr:col>7</xdr:col>
      <xdr:colOff>7620</xdr:colOff>
      <xdr:row>30</xdr:row>
      <xdr:rowOff>160020</xdr:rowOff>
    </xdr:from>
    <xdr:to>
      <xdr:col>7</xdr:col>
      <xdr:colOff>1463040</xdr:colOff>
      <xdr:row>35</xdr:row>
      <xdr:rowOff>0</xdr:rowOff>
    </xdr:to>
    <xdr:sp macro="" textlink="">
      <xdr:nvSpPr>
        <xdr:cNvPr id="10" name="Textfeld 9">
          <a:extLst>
            <a:ext uri="{FF2B5EF4-FFF2-40B4-BE49-F238E27FC236}">
              <a16:creationId xmlns:a16="http://schemas.microsoft.com/office/drawing/2014/main" id="{35E640A4-5F47-4A8C-B27C-BC0C81792B6A}"/>
            </a:ext>
          </a:extLst>
        </xdr:cNvPr>
        <xdr:cNvSpPr txBox="1"/>
      </xdr:nvSpPr>
      <xdr:spPr>
        <a:xfrm>
          <a:off x="8980170" y="6084570"/>
          <a:ext cx="145542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FA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hier Anzahl Überhöhungsmodule eintragen - 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ATWS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ohne Handeinschalter, sondern separates Gerät</a:t>
          </a:r>
        </a:p>
      </xdr:txBody>
    </xdr:sp>
    <xdr:clientData/>
  </xdr:twoCellAnchor>
  <xdr:twoCellAnchor>
    <xdr:from>
      <xdr:col>7</xdr:col>
      <xdr:colOff>22860</xdr:colOff>
      <xdr:row>49</xdr:row>
      <xdr:rowOff>144780</xdr:rowOff>
    </xdr:from>
    <xdr:to>
      <xdr:col>7</xdr:col>
      <xdr:colOff>1173480</xdr:colOff>
      <xdr:row>53</xdr:row>
      <xdr:rowOff>175260</xdr:rowOff>
    </xdr:to>
    <xdr:sp macro="" textlink="">
      <xdr:nvSpPr>
        <xdr:cNvPr id="11" name="Textfeld 10">
          <a:extLst>
            <a:ext uri="{FF2B5EF4-FFF2-40B4-BE49-F238E27FC236}">
              <a16:creationId xmlns:a16="http://schemas.microsoft.com/office/drawing/2014/main" id="{310E647C-147F-4AFB-B8D5-6F9958C1BE67}"/>
            </a:ext>
          </a:extLst>
        </xdr:cNvPr>
        <xdr:cNvSpPr txBox="1"/>
      </xdr:nvSpPr>
      <xdr:spPr>
        <a:xfrm>
          <a:off x="8995410" y="9688830"/>
          <a:ext cx="115062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ATWS und Handeinschalter ohne Bedienung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2" name="Text Box 10">
          <a:extLst>
            <a:ext uri="{FF2B5EF4-FFF2-40B4-BE49-F238E27FC236}">
              <a16:creationId xmlns:a16="http://schemas.microsoft.com/office/drawing/2014/main" id="{9599BC8E-0A7E-48A6-81A5-70E0A7E0B008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3" name="Text Box 10">
          <a:extLst>
            <a:ext uri="{FF2B5EF4-FFF2-40B4-BE49-F238E27FC236}">
              <a16:creationId xmlns:a16="http://schemas.microsoft.com/office/drawing/2014/main" id="{0AB49DE6-0833-412A-93C7-9713C344DE98}"/>
            </a:ext>
          </a:extLst>
        </xdr:cNvPr>
        <xdr:cNvSpPr txBox="1">
          <a:spLocks noChangeArrowheads="1"/>
        </xdr:cNvSpPr>
      </xdr:nvSpPr>
      <xdr:spPr bwMode="auto">
        <a:xfrm>
          <a:off x="24784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4" name="Text Box 10">
          <a:extLst>
            <a:ext uri="{FF2B5EF4-FFF2-40B4-BE49-F238E27FC236}">
              <a16:creationId xmlns:a16="http://schemas.microsoft.com/office/drawing/2014/main" id="{91D74BC3-6F9A-420E-86B2-8DDFF3A529E4}"/>
            </a:ext>
          </a:extLst>
        </xdr:cNvPr>
        <xdr:cNvSpPr txBox="1">
          <a:spLocks noChangeArrowheads="1"/>
        </xdr:cNvSpPr>
      </xdr:nvSpPr>
      <xdr:spPr bwMode="auto">
        <a:xfrm>
          <a:off x="24784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5" name="Text Box 10">
          <a:extLst>
            <a:ext uri="{FF2B5EF4-FFF2-40B4-BE49-F238E27FC236}">
              <a16:creationId xmlns:a16="http://schemas.microsoft.com/office/drawing/2014/main" id="{D210D49F-A172-4D8C-91D7-D1269B40E0BD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6" name="Text Box 10">
          <a:extLst>
            <a:ext uri="{FF2B5EF4-FFF2-40B4-BE49-F238E27FC236}">
              <a16:creationId xmlns:a16="http://schemas.microsoft.com/office/drawing/2014/main" id="{B31B1E9B-A60E-4097-9E6E-061FC2347867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7" name="Text Box 10">
          <a:extLst>
            <a:ext uri="{FF2B5EF4-FFF2-40B4-BE49-F238E27FC236}">
              <a16:creationId xmlns:a16="http://schemas.microsoft.com/office/drawing/2014/main" id="{8C8C29A8-2468-495B-BE24-3432AF2DA800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8" name="Text Box 10">
          <a:extLst>
            <a:ext uri="{FF2B5EF4-FFF2-40B4-BE49-F238E27FC236}">
              <a16:creationId xmlns:a16="http://schemas.microsoft.com/office/drawing/2014/main" id="{956D831C-DF39-4BEB-AC70-94FA02D98329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9" name="Text Box 10">
          <a:extLst>
            <a:ext uri="{FF2B5EF4-FFF2-40B4-BE49-F238E27FC236}">
              <a16:creationId xmlns:a16="http://schemas.microsoft.com/office/drawing/2014/main" id="{E459AD3E-F7A0-49EA-B19D-FAEDCADBE6FD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0" name="Text Box 10">
          <a:extLst>
            <a:ext uri="{FF2B5EF4-FFF2-40B4-BE49-F238E27FC236}">
              <a16:creationId xmlns:a16="http://schemas.microsoft.com/office/drawing/2014/main" id="{81F8B89D-5FBB-4E79-8A24-7E4E8609DC7F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1" name="Text Box 10">
          <a:extLst>
            <a:ext uri="{FF2B5EF4-FFF2-40B4-BE49-F238E27FC236}">
              <a16:creationId xmlns:a16="http://schemas.microsoft.com/office/drawing/2014/main" id="{83A21827-1B94-4E28-8B19-4E415E682A15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2" name="Text Box 10">
          <a:extLst>
            <a:ext uri="{FF2B5EF4-FFF2-40B4-BE49-F238E27FC236}">
              <a16:creationId xmlns:a16="http://schemas.microsoft.com/office/drawing/2014/main" id="{11497AC8-42C9-483B-BE5A-939511ECEC6C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3" name="Text Box 10">
          <a:extLst>
            <a:ext uri="{FF2B5EF4-FFF2-40B4-BE49-F238E27FC236}">
              <a16:creationId xmlns:a16="http://schemas.microsoft.com/office/drawing/2014/main" id="{D4EC06A9-7CDE-43DD-BFA2-07329649F381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4" name="Text Box 10">
          <a:extLst>
            <a:ext uri="{FF2B5EF4-FFF2-40B4-BE49-F238E27FC236}">
              <a16:creationId xmlns:a16="http://schemas.microsoft.com/office/drawing/2014/main" id="{2BBC46BC-1622-4AB6-8D75-CBEE5DC39810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1143000</xdr:colOff>
      <xdr:row>30</xdr:row>
      <xdr:rowOff>0</xdr:rowOff>
    </xdr:from>
    <xdr:to>
      <xdr:col>1</xdr:col>
      <xdr:colOff>1343025</xdr:colOff>
      <xdr:row>31</xdr:row>
      <xdr:rowOff>19050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1BCA2090-1DF0-480C-9A6F-6B8ED057984C}"/>
            </a:ext>
          </a:extLst>
        </xdr:cNvPr>
        <xdr:cNvSpPr txBox="1">
          <a:spLocks noChangeArrowheads="1"/>
        </xdr:cNvSpPr>
      </xdr:nvSpPr>
      <xdr:spPr bwMode="auto">
        <a:xfrm>
          <a:off x="1333500" y="5772150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FFFFFF"/>
              </a:solidFill>
              <a:latin typeface="DB Office"/>
            </a:rPr>
            <a:t>4)</a:t>
          </a:r>
          <a:endParaRPr lang="de-DE"/>
        </a:p>
      </xdr:txBody>
    </xdr:sp>
    <xdr:clientData/>
  </xdr:twoCellAnchor>
  <xdr:twoCellAnchor>
    <xdr:from>
      <xdr:col>7</xdr:col>
      <xdr:colOff>9525</xdr:colOff>
      <xdr:row>1</xdr:row>
      <xdr:rowOff>47625</xdr:rowOff>
    </xdr:from>
    <xdr:to>
      <xdr:col>7</xdr:col>
      <xdr:colOff>1438275</xdr:colOff>
      <xdr:row>14</xdr:row>
      <xdr:rowOff>7937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1F5DEE22-060A-4274-9341-8D707F352B5A}"/>
            </a:ext>
          </a:extLst>
        </xdr:cNvPr>
        <xdr:cNvSpPr txBox="1">
          <a:spLocks noChangeArrowheads="1"/>
        </xdr:cNvSpPr>
      </xdr:nvSpPr>
      <xdr:spPr bwMode="auto">
        <a:xfrm>
          <a:off x="8734425" y="104775"/>
          <a:ext cx="1428750" cy="26273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1" i="0" u="sng" strike="noStrike" baseline="0">
              <a:solidFill>
                <a:srgbClr val="FF0000"/>
              </a:solidFill>
              <a:latin typeface="DB Office"/>
            </a:rPr>
            <a:t>Eingabehilfe</a:t>
          </a: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(wird nicht mit ausgedruckt!)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in den Formeln beziehen sich auf die jeweiligen Werte in der Spalte "Gesamtpreis".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mit Klammern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 ) beziehen sich auf die jeweiligen Werte in der Spalte "Einheitspreis".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/>
            <a:t>Bei</a:t>
          </a:r>
          <a:r>
            <a:rPr lang="de-DE" baseline="0"/>
            <a:t>
            </a:t>
          </a:r>
          <a:r>
            <a:rPr lang="de-DE" u="sng" baseline="0"/>
            <a:t>ATWS</a:t>
          </a:r>
          <a:r>
            <a:rPr lang="de-DE" baseline="0"/>
            <a:t> wird</a:t>
          </a:r>
          <a:r>
            <a:rPr lang="de-DE"/>
            <a:t> der Bediener nicht unter Gerät, sondern Personal angegeben.</a:t>
          </a:r>
        </a:p>
        <a:p>
          <a:pPr algn="l" rtl="0">
            <a:defRPr sz="1000"/>
          </a:pPr>
          <a:r>
            <a:rPr lang="de-DE" u="sng"/>
            <a:t>FA</a:t>
          </a:r>
          <a:r>
            <a:rPr lang="de-DE"/>
            <a:t> ist das Umsetzen ab 500m hier zu hinterlegen berücksichtgen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" name="Text Box 10">
          <a:extLst>
            <a:ext uri="{FF2B5EF4-FFF2-40B4-BE49-F238E27FC236}">
              <a16:creationId xmlns:a16="http://schemas.microsoft.com/office/drawing/2014/main" id="{6C821918-1603-4841-9C8F-04625FA64DB0}"/>
            </a:ext>
          </a:extLst>
        </xdr:cNvPr>
        <xdr:cNvSpPr txBox="1">
          <a:spLocks noChangeArrowheads="1"/>
        </xdr:cNvSpPr>
      </xdr:nvSpPr>
      <xdr:spPr bwMode="auto">
        <a:xfrm>
          <a:off x="221932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1581150</xdr:colOff>
      <xdr:row>67</xdr:row>
      <xdr:rowOff>47625</xdr:rowOff>
    </xdr:from>
    <xdr:to>
      <xdr:col>6</xdr:col>
      <xdr:colOff>533400</xdr:colOff>
      <xdr:row>70</xdr:row>
      <xdr:rowOff>104775</xdr:rowOff>
    </xdr:to>
    <xdr:sp macro="" textlink="">
      <xdr:nvSpPr>
        <xdr:cNvPr id="5" name="Text Box 36">
          <a:extLst>
            <a:ext uri="{FF2B5EF4-FFF2-40B4-BE49-F238E27FC236}">
              <a16:creationId xmlns:a16="http://schemas.microsoft.com/office/drawing/2014/main" id="{C29CAE5B-57C0-4D24-8AFA-B22002E9C551}"/>
            </a:ext>
          </a:extLst>
        </xdr:cNvPr>
        <xdr:cNvSpPr txBox="1">
          <a:spLocks noChangeArrowheads="1"/>
        </xdr:cNvSpPr>
      </xdr:nvSpPr>
      <xdr:spPr bwMode="auto">
        <a:xfrm>
          <a:off x="1771650" y="12249150"/>
          <a:ext cx="5505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rtl="0"/>
          <a:r>
            <a:rPr lang="de-DE" sz="1100" b="0" i="0" baseline="0">
              <a:effectLst/>
              <a:latin typeface="DB Office" panose="020B0604020202020204" pitchFamily="34" charset="0"/>
              <a:ea typeface="+mn-ea"/>
              <a:cs typeface="+mn-cs"/>
            </a:rPr>
            <a:t>Angaben zur Preisermittlung (Gerät)</a:t>
          </a:r>
        </a:p>
        <a:p>
          <a:pPr rtl="0"/>
          <a:r>
            <a:rPr lang="de-DE" sz="1000" b="0" i="0" baseline="0">
              <a:effectLst/>
              <a:latin typeface="+mn-lt"/>
              <a:ea typeface="+mn-ea"/>
              <a:cs typeface="+mn-cs"/>
            </a:rPr>
            <a:t>Fachautor: FE.EI-N | </a:t>
          </a:r>
          <a:r>
            <a:rPr lang="de-DE" sz="1100">
              <a:effectLst/>
              <a:latin typeface="+mn-lt"/>
              <a:ea typeface="+mn-ea"/>
              <a:cs typeface="+mn-cs"/>
            </a:rPr>
            <a:t>Bettina Gnielinski</a:t>
          </a:r>
          <a:endParaRPr lang="de-DE" sz="1000">
            <a:effectLst/>
          </a:endParaRPr>
        </a:p>
      </xdr:txBody>
    </xdr:sp>
    <xdr:clientData/>
  </xdr:twoCellAnchor>
  <xdr:twoCellAnchor>
    <xdr:from>
      <xdr:col>0</xdr:col>
      <xdr:colOff>77932</xdr:colOff>
      <xdr:row>67</xdr:row>
      <xdr:rowOff>34636</xdr:rowOff>
    </xdr:from>
    <xdr:to>
      <xdr:col>1</xdr:col>
      <xdr:colOff>801832</xdr:colOff>
      <xdr:row>68</xdr:row>
      <xdr:rowOff>72736</xdr:rowOff>
    </xdr:to>
    <xdr:sp macro="" textlink="">
      <xdr:nvSpPr>
        <xdr:cNvPr id="6" name="Text Box 37">
          <a:extLst>
            <a:ext uri="{FF2B5EF4-FFF2-40B4-BE49-F238E27FC236}">
              <a16:creationId xmlns:a16="http://schemas.microsoft.com/office/drawing/2014/main" id="{386F46A1-92B8-43D9-84A0-1AFDC0414AE2}"/>
            </a:ext>
          </a:extLst>
        </xdr:cNvPr>
        <xdr:cNvSpPr txBox="1">
          <a:spLocks noChangeArrowheads="1"/>
        </xdr:cNvSpPr>
      </xdr:nvSpPr>
      <xdr:spPr bwMode="auto">
        <a:xfrm>
          <a:off x="77932" y="12236161"/>
          <a:ext cx="9144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de-DE">
            <a:latin typeface="DB Office" panose="020B0604020202020204" pitchFamily="34" charset="0"/>
          </a:endParaRPr>
        </a:p>
      </xdr:txBody>
    </xdr:sp>
    <xdr:clientData/>
  </xdr:twoCellAnchor>
  <xdr:twoCellAnchor>
    <xdr:from>
      <xdr:col>6</xdr:col>
      <xdr:colOff>514351</xdr:colOff>
      <xdr:row>68</xdr:row>
      <xdr:rowOff>0</xdr:rowOff>
    </xdr:from>
    <xdr:to>
      <xdr:col>7</xdr:col>
      <xdr:colOff>1</xdr:colOff>
      <xdr:row>70</xdr:row>
      <xdr:rowOff>95250</xdr:rowOff>
    </xdr:to>
    <xdr:sp macro="" textlink="">
      <xdr:nvSpPr>
        <xdr:cNvPr id="7" name="Text Box 38">
          <a:extLst>
            <a:ext uri="{FF2B5EF4-FFF2-40B4-BE49-F238E27FC236}">
              <a16:creationId xmlns:a16="http://schemas.microsoft.com/office/drawing/2014/main" id="{A077BB2F-A0DB-4961-B779-EEFAB8D2C484}"/>
            </a:ext>
          </a:extLst>
        </xdr:cNvPr>
        <xdr:cNvSpPr txBox="1">
          <a:spLocks noChangeArrowheads="1"/>
        </xdr:cNvSpPr>
      </xdr:nvSpPr>
      <xdr:spPr bwMode="auto">
        <a:xfrm>
          <a:off x="7258051" y="12363450"/>
          <a:ext cx="14668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1/3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14.10.2022</a:t>
          </a:r>
        </a:p>
      </xdr:txBody>
    </xdr:sp>
    <xdr:clientData/>
  </xdr:twoCellAnchor>
  <xdr:twoCellAnchor>
    <xdr:from>
      <xdr:col>0</xdr:col>
      <xdr:colOff>147205</xdr:colOff>
      <xdr:row>67</xdr:row>
      <xdr:rowOff>43296</xdr:rowOff>
    </xdr:from>
    <xdr:to>
      <xdr:col>1</xdr:col>
      <xdr:colOff>823480</xdr:colOff>
      <xdr:row>68</xdr:row>
      <xdr:rowOff>75623</xdr:rowOff>
    </xdr:to>
    <xdr:sp macro="" textlink="">
      <xdr:nvSpPr>
        <xdr:cNvPr id="8" name="Text Box 37">
          <a:extLst>
            <a:ext uri="{FF2B5EF4-FFF2-40B4-BE49-F238E27FC236}">
              <a16:creationId xmlns:a16="http://schemas.microsoft.com/office/drawing/2014/main" id="{E786C392-BE98-44F8-89A1-1787F699FAFB}"/>
            </a:ext>
          </a:extLst>
        </xdr:cNvPr>
        <xdr:cNvSpPr txBox="1">
          <a:spLocks noChangeArrowheads="1"/>
        </xdr:cNvSpPr>
      </xdr:nvSpPr>
      <xdr:spPr bwMode="auto">
        <a:xfrm>
          <a:off x="147205" y="12244821"/>
          <a:ext cx="866775" cy="194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  <a:endParaRPr lang="de-DE" sz="1100">
            <a:latin typeface="DB Office" panose="020B0604020202020204" pitchFamily="34" charset="0"/>
          </a:endParaRPr>
        </a:p>
      </xdr:txBody>
    </xdr:sp>
    <xdr:clientData/>
  </xdr:twoCellAnchor>
  <xdr:twoCellAnchor>
    <xdr:from>
      <xdr:col>7</xdr:col>
      <xdr:colOff>38100</xdr:colOff>
      <xdr:row>19</xdr:row>
      <xdr:rowOff>175260</xdr:rowOff>
    </xdr:from>
    <xdr:to>
      <xdr:col>7</xdr:col>
      <xdr:colOff>1219200</xdr:colOff>
      <xdr:row>23</xdr:row>
      <xdr:rowOff>91440</xdr:rowOff>
    </xdr:to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D1EF1A54-3764-40DC-AE20-0C8302CE95EE}"/>
            </a:ext>
          </a:extLst>
        </xdr:cNvPr>
        <xdr:cNvSpPr txBox="1"/>
      </xdr:nvSpPr>
      <xdr:spPr>
        <a:xfrm>
          <a:off x="8763000" y="3851910"/>
          <a:ext cx="1181100" cy="678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FA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hier max. 500m, </a:t>
          </a:r>
        </a:p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sonst Auf-/ Abbau</a:t>
          </a:r>
        </a:p>
      </xdr:txBody>
    </xdr:sp>
    <xdr:clientData/>
  </xdr:twoCellAnchor>
  <xdr:twoCellAnchor>
    <xdr:from>
      <xdr:col>7</xdr:col>
      <xdr:colOff>7620</xdr:colOff>
      <xdr:row>30</xdr:row>
      <xdr:rowOff>160020</xdr:rowOff>
    </xdr:from>
    <xdr:to>
      <xdr:col>7</xdr:col>
      <xdr:colOff>1463040</xdr:colOff>
      <xdr:row>35</xdr:row>
      <xdr:rowOff>0</xdr:rowOff>
    </xdr:to>
    <xdr:sp macro="" textlink="">
      <xdr:nvSpPr>
        <xdr:cNvPr id="10" name="Textfeld 9">
          <a:extLst>
            <a:ext uri="{FF2B5EF4-FFF2-40B4-BE49-F238E27FC236}">
              <a16:creationId xmlns:a16="http://schemas.microsoft.com/office/drawing/2014/main" id="{629E7DFA-3AE3-409E-93D4-5368ED5789DE}"/>
            </a:ext>
          </a:extLst>
        </xdr:cNvPr>
        <xdr:cNvSpPr txBox="1"/>
      </xdr:nvSpPr>
      <xdr:spPr>
        <a:xfrm>
          <a:off x="8732520" y="5932170"/>
          <a:ext cx="145542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FA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hier Anzahl Überhöhungsmodule eintragen - 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ATWS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ohne Handeinschalter, sondern separates Gerät</a:t>
          </a:r>
        </a:p>
      </xdr:txBody>
    </xdr:sp>
    <xdr:clientData/>
  </xdr:twoCellAnchor>
  <xdr:twoCellAnchor>
    <xdr:from>
      <xdr:col>7</xdr:col>
      <xdr:colOff>22860</xdr:colOff>
      <xdr:row>49</xdr:row>
      <xdr:rowOff>144780</xdr:rowOff>
    </xdr:from>
    <xdr:to>
      <xdr:col>7</xdr:col>
      <xdr:colOff>1173480</xdr:colOff>
      <xdr:row>53</xdr:row>
      <xdr:rowOff>175260</xdr:rowOff>
    </xdr:to>
    <xdr:sp macro="" textlink="">
      <xdr:nvSpPr>
        <xdr:cNvPr id="11" name="Textfeld 10">
          <a:extLst>
            <a:ext uri="{FF2B5EF4-FFF2-40B4-BE49-F238E27FC236}">
              <a16:creationId xmlns:a16="http://schemas.microsoft.com/office/drawing/2014/main" id="{DE94B8D9-4AA3-4AB2-81F6-2D81B2950962}"/>
            </a:ext>
          </a:extLst>
        </xdr:cNvPr>
        <xdr:cNvSpPr txBox="1"/>
      </xdr:nvSpPr>
      <xdr:spPr>
        <a:xfrm>
          <a:off x="8747760" y="9536430"/>
          <a:ext cx="115062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ATWS und Handeinschalter ohne Bedienung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2" name="Text Box 10">
          <a:extLst>
            <a:ext uri="{FF2B5EF4-FFF2-40B4-BE49-F238E27FC236}">
              <a16:creationId xmlns:a16="http://schemas.microsoft.com/office/drawing/2014/main" id="{F20DEFA2-A447-4182-9664-176631EC3B41}"/>
            </a:ext>
          </a:extLst>
        </xdr:cNvPr>
        <xdr:cNvSpPr txBox="1">
          <a:spLocks noChangeArrowheads="1"/>
        </xdr:cNvSpPr>
      </xdr:nvSpPr>
      <xdr:spPr bwMode="auto">
        <a:xfrm>
          <a:off x="24784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3" name="Text Box 10">
          <a:extLst>
            <a:ext uri="{FF2B5EF4-FFF2-40B4-BE49-F238E27FC236}">
              <a16:creationId xmlns:a16="http://schemas.microsoft.com/office/drawing/2014/main" id="{80D21123-99AC-4582-8BB8-91FD2BA940AF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4" name="Text Box 10">
          <a:extLst>
            <a:ext uri="{FF2B5EF4-FFF2-40B4-BE49-F238E27FC236}">
              <a16:creationId xmlns:a16="http://schemas.microsoft.com/office/drawing/2014/main" id="{33F6BF03-CE24-4A00-89E7-C0457A37C942}"/>
            </a:ext>
          </a:extLst>
        </xdr:cNvPr>
        <xdr:cNvSpPr txBox="1">
          <a:spLocks noChangeArrowheads="1"/>
        </xdr:cNvSpPr>
      </xdr:nvSpPr>
      <xdr:spPr bwMode="auto">
        <a:xfrm>
          <a:off x="24784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5" name="Text Box 10">
          <a:extLst>
            <a:ext uri="{FF2B5EF4-FFF2-40B4-BE49-F238E27FC236}">
              <a16:creationId xmlns:a16="http://schemas.microsoft.com/office/drawing/2014/main" id="{B30E64FF-6058-45C9-BA8F-EDA37FABB1EC}"/>
            </a:ext>
          </a:extLst>
        </xdr:cNvPr>
        <xdr:cNvSpPr txBox="1">
          <a:spLocks noChangeArrowheads="1"/>
        </xdr:cNvSpPr>
      </xdr:nvSpPr>
      <xdr:spPr bwMode="auto">
        <a:xfrm>
          <a:off x="24784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6" name="Text Box 10">
          <a:extLst>
            <a:ext uri="{FF2B5EF4-FFF2-40B4-BE49-F238E27FC236}">
              <a16:creationId xmlns:a16="http://schemas.microsoft.com/office/drawing/2014/main" id="{0AA2D666-9A9F-4F88-8E1F-3B46E5783FD7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7" name="Text Box 10">
          <a:extLst>
            <a:ext uri="{FF2B5EF4-FFF2-40B4-BE49-F238E27FC236}">
              <a16:creationId xmlns:a16="http://schemas.microsoft.com/office/drawing/2014/main" id="{1F9CD8DC-8DD3-47E4-90FF-DD786FB19490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8" name="Text Box 10">
          <a:extLst>
            <a:ext uri="{FF2B5EF4-FFF2-40B4-BE49-F238E27FC236}">
              <a16:creationId xmlns:a16="http://schemas.microsoft.com/office/drawing/2014/main" id="{D0D30BCC-5BE4-4667-947A-A83C269011CA}"/>
            </a:ext>
          </a:extLst>
        </xdr:cNvPr>
        <xdr:cNvSpPr txBox="1">
          <a:spLocks noChangeArrowheads="1"/>
        </xdr:cNvSpPr>
      </xdr:nvSpPr>
      <xdr:spPr bwMode="auto">
        <a:xfrm>
          <a:off x="24784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9" name="Text Box 10">
          <a:extLst>
            <a:ext uri="{FF2B5EF4-FFF2-40B4-BE49-F238E27FC236}">
              <a16:creationId xmlns:a16="http://schemas.microsoft.com/office/drawing/2014/main" id="{0207B658-A80D-43FC-9029-C2681FCB10F3}"/>
            </a:ext>
          </a:extLst>
        </xdr:cNvPr>
        <xdr:cNvSpPr txBox="1">
          <a:spLocks noChangeArrowheads="1"/>
        </xdr:cNvSpPr>
      </xdr:nvSpPr>
      <xdr:spPr bwMode="auto">
        <a:xfrm>
          <a:off x="24784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0" name="Text Box 10">
          <a:extLst>
            <a:ext uri="{FF2B5EF4-FFF2-40B4-BE49-F238E27FC236}">
              <a16:creationId xmlns:a16="http://schemas.microsoft.com/office/drawing/2014/main" id="{07BC2062-2533-4319-8631-35FE8496AC18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1" name="Text Box 10">
          <a:extLst>
            <a:ext uri="{FF2B5EF4-FFF2-40B4-BE49-F238E27FC236}">
              <a16:creationId xmlns:a16="http://schemas.microsoft.com/office/drawing/2014/main" id="{8C7711C0-4912-416C-A26E-09EA0E875486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2" name="Text Box 10">
          <a:extLst>
            <a:ext uri="{FF2B5EF4-FFF2-40B4-BE49-F238E27FC236}">
              <a16:creationId xmlns:a16="http://schemas.microsoft.com/office/drawing/2014/main" id="{9B5FDED8-CA8D-490F-916F-2592BB1BD1A4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3" name="Text Box 10">
          <a:extLst>
            <a:ext uri="{FF2B5EF4-FFF2-40B4-BE49-F238E27FC236}">
              <a16:creationId xmlns:a16="http://schemas.microsoft.com/office/drawing/2014/main" id="{B2E73FA1-55C3-48AF-9CDB-414ADBC89494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4" name="Text Box 10">
          <a:extLst>
            <a:ext uri="{FF2B5EF4-FFF2-40B4-BE49-F238E27FC236}">
              <a16:creationId xmlns:a16="http://schemas.microsoft.com/office/drawing/2014/main" id="{3906F851-D99C-4DA4-B8A0-7DEF744F2426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5" name="Text Box 10">
          <a:extLst>
            <a:ext uri="{FF2B5EF4-FFF2-40B4-BE49-F238E27FC236}">
              <a16:creationId xmlns:a16="http://schemas.microsoft.com/office/drawing/2014/main" id="{FE512EAF-2BD5-40D3-859D-3016D73E43A5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6" name="Text Box 10">
          <a:extLst>
            <a:ext uri="{FF2B5EF4-FFF2-40B4-BE49-F238E27FC236}">
              <a16:creationId xmlns:a16="http://schemas.microsoft.com/office/drawing/2014/main" id="{F1925DD5-8CC5-43F3-9750-3FCAA104C3E9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7" name="Text Box 10">
          <a:extLst>
            <a:ext uri="{FF2B5EF4-FFF2-40B4-BE49-F238E27FC236}">
              <a16:creationId xmlns:a16="http://schemas.microsoft.com/office/drawing/2014/main" id="{5C97E7BF-5BF0-407B-842C-5A14EBD5BC8B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8" name="Text Box 10">
          <a:extLst>
            <a:ext uri="{FF2B5EF4-FFF2-40B4-BE49-F238E27FC236}">
              <a16:creationId xmlns:a16="http://schemas.microsoft.com/office/drawing/2014/main" id="{08B9ADD1-1F87-40F4-BEFE-8A1B506C14BA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9" name="Text Box 10">
          <a:extLst>
            <a:ext uri="{FF2B5EF4-FFF2-40B4-BE49-F238E27FC236}">
              <a16:creationId xmlns:a16="http://schemas.microsoft.com/office/drawing/2014/main" id="{743336A7-B102-43C0-A3D1-1EC2B08D450D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1143000</xdr:colOff>
      <xdr:row>30</xdr:row>
      <xdr:rowOff>0</xdr:rowOff>
    </xdr:from>
    <xdr:to>
      <xdr:col>1</xdr:col>
      <xdr:colOff>1343025</xdr:colOff>
      <xdr:row>31</xdr:row>
      <xdr:rowOff>19050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D8F43FF0-2214-45CF-A6F2-DA3B9557EEEF}"/>
            </a:ext>
          </a:extLst>
        </xdr:cNvPr>
        <xdr:cNvSpPr txBox="1">
          <a:spLocks noChangeArrowheads="1"/>
        </xdr:cNvSpPr>
      </xdr:nvSpPr>
      <xdr:spPr bwMode="auto">
        <a:xfrm>
          <a:off x="1333500" y="5924550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FFFFFF"/>
              </a:solidFill>
              <a:latin typeface="DB Office"/>
            </a:rPr>
            <a:t>4)</a:t>
          </a:r>
          <a:endParaRPr lang="de-DE"/>
        </a:p>
      </xdr:txBody>
    </xdr:sp>
    <xdr:clientData/>
  </xdr:twoCellAnchor>
  <xdr:twoCellAnchor>
    <xdr:from>
      <xdr:col>7</xdr:col>
      <xdr:colOff>9525</xdr:colOff>
      <xdr:row>1</xdr:row>
      <xdr:rowOff>47625</xdr:rowOff>
    </xdr:from>
    <xdr:to>
      <xdr:col>7</xdr:col>
      <xdr:colOff>1438275</xdr:colOff>
      <xdr:row>14</xdr:row>
      <xdr:rowOff>7937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34B1BC2A-DAF1-4652-9950-C0C225FBAB15}"/>
            </a:ext>
          </a:extLst>
        </xdr:cNvPr>
        <xdr:cNvSpPr txBox="1">
          <a:spLocks noChangeArrowheads="1"/>
        </xdr:cNvSpPr>
      </xdr:nvSpPr>
      <xdr:spPr bwMode="auto">
        <a:xfrm>
          <a:off x="8734425" y="104775"/>
          <a:ext cx="1428750" cy="27797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1" i="0" u="sng" strike="noStrike" baseline="0">
              <a:solidFill>
                <a:srgbClr val="FF0000"/>
              </a:solidFill>
              <a:latin typeface="DB Office"/>
            </a:rPr>
            <a:t>Eingabehilfe</a:t>
          </a: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(wird nicht mit ausgedruckt!)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in den Formeln beziehen sich auf die jeweiligen Werte in der Spalte "Gesamtpreis".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mit Klammern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 ) beziehen sich auf die jeweiligen Werte in der Spalte "Einheitspreis".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/>
            <a:t>Bei</a:t>
          </a:r>
          <a:r>
            <a:rPr lang="de-DE" baseline="0"/>
            <a:t>
            </a:t>
          </a:r>
          <a:r>
            <a:rPr lang="de-DE" u="sng" baseline="0"/>
            <a:t>ATWS</a:t>
          </a:r>
          <a:r>
            <a:rPr lang="de-DE" baseline="0"/>
            <a:t> wird</a:t>
          </a:r>
          <a:r>
            <a:rPr lang="de-DE"/>
            <a:t> der Bediener nicht unter Gerät, sondern Personal angegeben.</a:t>
          </a:r>
        </a:p>
        <a:p>
          <a:pPr algn="l" rtl="0">
            <a:defRPr sz="1000"/>
          </a:pPr>
          <a:r>
            <a:rPr lang="de-DE" u="sng"/>
            <a:t>FA</a:t>
          </a:r>
          <a:r>
            <a:rPr lang="de-DE"/>
            <a:t> ist das Umsetzen ab 500m hier zu hinterlegen berücksichtgen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" name="Text Box 10">
          <a:extLst>
            <a:ext uri="{FF2B5EF4-FFF2-40B4-BE49-F238E27FC236}">
              <a16:creationId xmlns:a16="http://schemas.microsoft.com/office/drawing/2014/main" id="{C523A2A9-7484-43D5-9EEA-3517CA52F15A}"/>
            </a:ext>
          </a:extLst>
        </xdr:cNvPr>
        <xdr:cNvSpPr txBox="1">
          <a:spLocks noChangeArrowheads="1"/>
        </xdr:cNvSpPr>
      </xdr:nvSpPr>
      <xdr:spPr bwMode="auto">
        <a:xfrm>
          <a:off x="221932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1581150</xdr:colOff>
      <xdr:row>67</xdr:row>
      <xdr:rowOff>47625</xdr:rowOff>
    </xdr:from>
    <xdr:to>
      <xdr:col>6</xdr:col>
      <xdr:colOff>533400</xdr:colOff>
      <xdr:row>70</xdr:row>
      <xdr:rowOff>104775</xdr:rowOff>
    </xdr:to>
    <xdr:sp macro="" textlink="">
      <xdr:nvSpPr>
        <xdr:cNvPr id="5" name="Text Box 36">
          <a:extLst>
            <a:ext uri="{FF2B5EF4-FFF2-40B4-BE49-F238E27FC236}">
              <a16:creationId xmlns:a16="http://schemas.microsoft.com/office/drawing/2014/main" id="{0B5A1009-45E6-4295-BC13-7F521B2367BB}"/>
            </a:ext>
          </a:extLst>
        </xdr:cNvPr>
        <xdr:cNvSpPr txBox="1">
          <a:spLocks noChangeArrowheads="1"/>
        </xdr:cNvSpPr>
      </xdr:nvSpPr>
      <xdr:spPr bwMode="auto">
        <a:xfrm>
          <a:off x="1771650" y="12468225"/>
          <a:ext cx="5505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rtl="0"/>
          <a:r>
            <a:rPr lang="de-DE" sz="1100" b="0" i="0" baseline="0">
              <a:effectLst/>
              <a:latin typeface="DB Office" panose="020B0604020202020204" pitchFamily="34" charset="0"/>
              <a:ea typeface="+mn-ea"/>
              <a:cs typeface="+mn-cs"/>
            </a:rPr>
            <a:t>Angaben zur Preisermittlung (Gerät)</a:t>
          </a:r>
        </a:p>
        <a:p>
          <a:pPr rtl="0"/>
          <a:r>
            <a:rPr lang="de-DE" sz="1000" b="0" i="0" baseline="0">
              <a:effectLst/>
              <a:latin typeface="+mn-lt"/>
              <a:ea typeface="+mn-ea"/>
              <a:cs typeface="+mn-cs"/>
            </a:rPr>
            <a:t>Fachautor: FE.EI-N | </a:t>
          </a:r>
          <a:r>
            <a:rPr lang="de-DE" sz="1100">
              <a:effectLst/>
              <a:latin typeface="+mn-lt"/>
              <a:ea typeface="+mn-ea"/>
              <a:cs typeface="+mn-cs"/>
            </a:rPr>
            <a:t>Bettina Gnielinski</a:t>
          </a:r>
          <a:endParaRPr lang="de-DE" sz="1000">
            <a:effectLst/>
          </a:endParaRPr>
        </a:p>
      </xdr:txBody>
    </xdr:sp>
    <xdr:clientData/>
  </xdr:twoCellAnchor>
  <xdr:twoCellAnchor>
    <xdr:from>
      <xdr:col>0</xdr:col>
      <xdr:colOff>77932</xdr:colOff>
      <xdr:row>67</xdr:row>
      <xdr:rowOff>34636</xdr:rowOff>
    </xdr:from>
    <xdr:to>
      <xdr:col>1</xdr:col>
      <xdr:colOff>801832</xdr:colOff>
      <xdr:row>68</xdr:row>
      <xdr:rowOff>72736</xdr:rowOff>
    </xdr:to>
    <xdr:sp macro="" textlink="">
      <xdr:nvSpPr>
        <xdr:cNvPr id="6" name="Text Box 37">
          <a:extLst>
            <a:ext uri="{FF2B5EF4-FFF2-40B4-BE49-F238E27FC236}">
              <a16:creationId xmlns:a16="http://schemas.microsoft.com/office/drawing/2014/main" id="{8DEE2664-83BB-4FC6-811B-3670B9919C16}"/>
            </a:ext>
          </a:extLst>
        </xdr:cNvPr>
        <xdr:cNvSpPr txBox="1">
          <a:spLocks noChangeArrowheads="1"/>
        </xdr:cNvSpPr>
      </xdr:nvSpPr>
      <xdr:spPr bwMode="auto">
        <a:xfrm>
          <a:off x="77932" y="12455236"/>
          <a:ext cx="9144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de-DE">
            <a:latin typeface="DB Office" panose="020B0604020202020204" pitchFamily="34" charset="0"/>
          </a:endParaRPr>
        </a:p>
      </xdr:txBody>
    </xdr:sp>
    <xdr:clientData/>
  </xdr:twoCellAnchor>
  <xdr:twoCellAnchor>
    <xdr:from>
      <xdr:col>6</xdr:col>
      <xdr:colOff>514351</xdr:colOff>
      <xdr:row>68</xdr:row>
      <xdr:rowOff>0</xdr:rowOff>
    </xdr:from>
    <xdr:to>
      <xdr:col>7</xdr:col>
      <xdr:colOff>1</xdr:colOff>
      <xdr:row>70</xdr:row>
      <xdr:rowOff>95250</xdr:rowOff>
    </xdr:to>
    <xdr:sp macro="" textlink="">
      <xdr:nvSpPr>
        <xdr:cNvPr id="7" name="Text Box 38">
          <a:extLst>
            <a:ext uri="{FF2B5EF4-FFF2-40B4-BE49-F238E27FC236}">
              <a16:creationId xmlns:a16="http://schemas.microsoft.com/office/drawing/2014/main" id="{235BC440-872C-49AF-A20F-D76EBC71F2BD}"/>
            </a:ext>
          </a:extLst>
        </xdr:cNvPr>
        <xdr:cNvSpPr txBox="1">
          <a:spLocks noChangeArrowheads="1"/>
        </xdr:cNvSpPr>
      </xdr:nvSpPr>
      <xdr:spPr bwMode="auto">
        <a:xfrm>
          <a:off x="7258051" y="12582525"/>
          <a:ext cx="14668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1/3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14.10.2022</a:t>
          </a:r>
        </a:p>
      </xdr:txBody>
    </xdr:sp>
    <xdr:clientData/>
  </xdr:twoCellAnchor>
  <xdr:twoCellAnchor>
    <xdr:from>
      <xdr:col>0</xdr:col>
      <xdr:colOff>147205</xdr:colOff>
      <xdr:row>67</xdr:row>
      <xdr:rowOff>43296</xdr:rowOff>
    </xdr:from>
    <xdr:to>
      <xdr:col>1</xdr:col>
      <xdr:colOff>823480</xdr:colOff>
      <xdr:row>68</xdr:row>
      <xdr:rowOff>75623</xdr:rowOff>
    </xdr:to>
    <xdr:sp macro="" textlink="">
      <xdr:nvSpPr>
        <xdr:cNvPr id="8" name="Text Box 37">
          <a:extLst>
            <a:ext uri="{FF2B5EF4-FFF2-40B4-BE49-F238E27FC236}">
              <a16:creationId xmlns:a16="http://schemas.microsoft.com/office/drawing/2014/main" id="{DCCA5515-7617-41D4-8025-D5377F7DDE37}"/>
            </a:ext>
          </a:extLst>
        </xdr:cNvPr>
        <xdr:cNvSpPr txBox="1">
          <a:spLocks noChangeArrowheads="1"/>
        </xdr:cNvSpPr>
      </xdr:nvSpPr>
      <xdr:spPr bwMode="auto">
        <a:xfrm>
          <a:off x="147205" y="12463896"/>
          <a:ext cx="866775" cy="194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  <a:endParaRPr lang="de-DE" sz="1100">
            <a:latin typeface="DB Office" panose="020B0604020202020204" pitchFamily="34" charset="0"/>
          </a:endParaRPr>
        </a:p>
      </xdr:txBody>
    </xdr:sp>
    <xdr:clientData/>
  </xdr:twoCellAnchor>
  <xdr:twoCellAnchor>
    <xdr:from>
      <xdr:col>7</xdr:col>
      <xdr:colOff>38100</xdr:colOff>
      <xdr:row>19</xdr:row>
      <xdr:rowOff>175260</xdr:rowOff>
    </xdr:from>
    <xdr:to>
      <xdr:col>7</xdr:col>
      <xdr:colOff>1219200</xdr:colOff>
      <xdr:row>23</xdr:row>
      <xdr:rowOff>91440</xdr:rowOff>
    </xdr:to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91C6A6F6-7829-4F6E-92AA-958B1D2C76CE}"/>
            </a:ext>
          </a:extLst>
        </xdr:cNvPr>
        <xdr:cNvSpPr txBox="1"/>
      </xdr:nvSpPr>
      <xdr:spPr>
        <a:xfrm>
          <a:off x="8763000" y="4004310"/>
          <a:ext cx="1181100" cy="678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FA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hier max. 500m, </a:t>
          </a:r>
        </a:p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sonst Auf-/ Abbau</a:t>
          </a:r>
        </a:p>
      </xdr:txBody>
    </xdr:sp>
    <xdr:clientData/>
  </xdr:twoCellAnchor>
  <xdr:twoCellAnchor>
    <xdr:from>
      <xdr:col>7</xdr:col>
      <xdr:colOff>7620</xdr:colOff>
      <xdr:row>30</xdr:row>
      <xdr:rowOff>160020</xdr:rowOff>
    </xdr:from>
    <xdr:to>
      <xdr:col>7</xdr:col>
      <xdr:colOff>1463040</xdr:colOff>
      <xdr:row>35</xdr:row>
      <xdr:rowOff>0</xdr:rowOff>
    </xdr:to>
    <xdr:sp macro="" textlink="">
      <xdr:nvSpPr>
        <xdr:cNvPr id="10" name="Textfeld 9">
          <a:extLst>
            <a:ext uri="{FF2B5EF4-FFF2-40B4-BE49-F238E27FC236}">
              <a16:creationId xmlns:a16="http://schemas.microsoft.com/office/drawing/2014/main" id="{06898A08-DC7A-4084-B699-EEF1B80514D6}"/>
            </a:ext>
          </a:extLst>
        </xdr:cNvPr>
        <xdr:cNvSpPr txBox="1"/>
      </xdr:nvSpPr>
      <xdr:spPr>
        <a:xfrm>
          <a:off x="8732520" y="6084570"/>
          <a:ext cx="145542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FA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hier Anzahl Überhöhungsmodule eintragen - 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ATWS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ohne Handeinschalter, sondern separates Gerät</a:t>
          </a:r>
        </a:p>
      </xdr:txBody>
    </xdr:sp>
    <xdr:clientData/>
  </xdr:twoCellAnchor>
  <xdr:twoCellAnchor>
    <xdr:from>
      <xdr:col>7</xdr:col>
      <xdr:colOff>22860</xdr:colOff>
      <xdr:row>49</xdr:row>
      <xdr:rowOff>144780</xdr:rowOff>
    </xdr:from>
    <xdr:to>
      <xdr:col>7</xdr:col>
      <xdr:colOff>1173480</xdr:colOff>
      <xdr:row>53</xdr:row>
      <xdr:rowOff>175260</xdr:rowOff>
    </xdr:to>
    <xdr:sp macro="" textlink="">
      <xdr:nvSpPr>
        <xdr:cNvPr id="11" name="Textfeld 10">
          <a:extLst>
            <a:ext uri="{FF2B5EF4-FFF2-40B4-BE49-F238E27FC236}">
              <a16:creationId xmlns:a16="http://schemas.microsoft.com/office/drawing/2014/main" id="{D8ADA602-F3CF-4B21-9E8E-E7DA8B07E110}"/>
            </a:ext>
          </a:extLst>
        </xdr:cNvPr>
        <xdr:cNvSpPr txBox="1"/>
      </xdr:nvSpPr>
      <xdr:spPr>
        <a:xfrm>
          <a:off x="8747760" y="9688830"/>
          <a:ext cx="115062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ATWS und Handeinschalter ohne Bedienung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2" name="Text Box 10">
          <a:extLst>
            <a:ext uri="{FF2B5EF4-FFF2-40B4-BE49-F238E27FC236}">
              <a16:creationId xmlns:a16="http://schemas.microsoft.com/office/drawing/2014/main" id="{C0432541-1EFE-4DE5-A652-61CF355CD3CD}"/>
            </a:ext>
          </a:extLst>
        </xdr:cNvPr>
        <xdr:cNvSpPr txBox="1">
          <a:spLocks noChangeArrowheads="1"/>
        </xdr:cNvSpPr>
      </xdr:nvSpPr>
      <xdr:spPr bwMode="auto">
        <a:xfrm>
          <a:off x="221932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3" name="Text Box 10">
          <a:extLst>
            <a:ext uri="{FF2B5EF4-FFF2-40B4-BE49-F238E27FC236}">
              <a16:creationId xmlns:a16="http://schemas.microsoft.com/office/drawing/2014/main" id="{72431BB9-F290-4AA6-8BD4-8AD55029C296}"/>
            </a:ext>
          </a:extLst>
        </xdr:cNvPr>
        <xdr:cNvSpPr txBox="1">
          <a:spLocks noChangeArrowheads="1"/>
        </xdr:cNvSpPr>
      </xdr:nvSpPr>
      <xdr:spPr bwMode="auto">
        <a:xfrm>
          <a:off x="221932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4" name="Text Box 10">
          <a:extLst>
            <a:ext uri="{FF2B5EF4-FFF2-40B4-BE49-F238E27FC236}">
              <a16:creationId xmlns:a16="http://schemas.microsoft.com/office/drawing/2014/main" id="{598E2C3B-78F5-4CAE-BE80-B59B09833770}"/>
            </a:ext>
          </a:extLst>
        </xdr:cNvPr>
        <xdr:cNvSpPr txBox="1">
          <a:spLocks noChangeArrowheads="1"/>
        </xdr:cNvSpPr>
      </xdr:nvSpPr>
      <xdr:spPr bwMode="auto">
        <a:xfrm>
          <a:off x="221932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5" name="Text Box 10">
          <a:extLst>
            <a:ext uri="{FF2B5EF4-FFF2-40B4-BE49-F238E27FC236}">
              <a16:creationId xmlns:a16="http://schemas.microsoft.com/office/drawing/2014/main" id="{47C68F74-CC90-4FB5-B2AD-621DAD4FE921}"/>
            </a:ext>
          </a:extLst>
        </xdr:cNvPr>
        <xdr:cNvSpPr txBox="1">
          <a:spLocks noChangeArrowheads="1"/>
        </xdr:cNvSpPr>
      </xdr:nvSpPr>
      <xdr:spPr bwMode="auto">
        <a:xfrm>
          <a:off x="221932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6" name="Text Box 10">
          <a:extLst>
            <a:ext uri="{FF2B5EF4-FFF2-40B4-BE49-F238E27FC236}">
              <a16:creationId xmlns:a16="http://schemas.microsoft.com/office/drawing/2014/main" id="{3D4979F9-28BA-4746-B939-63A76D8362F3}"/>
            </a:ext>
          </a:extLst>
        </xdr:cNvPr>
        <xdr:cNvSpPr txBox="1">
          <a:spLocks noChangeArrowheads="1"/>
        </xdr:cNvSpPr>
      </xdr:nvSpPr>
      <xdr:spPr bwMode="auto">
        <a:xfrm>
          <a:off x="221932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7" name="Text Box 10">
          <a:extLst>
            <a:ext uri="{FF2B5EF4-FFF2-40B4-BE49-F238E27FC236}">
              <a16:creationId xmlns:a16="http://schemas.microsoft.com/office/drawing/2014/main" id="{497802BA-2877-4A44-9AF8-078A3D814F9E}"/>
            </a:ext>
          </a:extLst>
        </xdr:cNvPr>
        <xdr:cNvSpPr txBox="1">
          <a:spLocks noChangeArrowheads="1"/>
        </xdr:cNvSpPr>
      </xdr:nvSpPr>
      <xdr:spPr bwMode="auto">
        <a:xfrm>
          <a:off x="221932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8" name="Text Box 10">
          <a:extLst>
            <a:ext uri="{FF2B5EF4-FFF2-40B4-BE49-F238E27FC236}">
              <a16:creationId xmlns:a16="http://schemas.microsoft.com/office/drawing/2014/main" id="{68F88391-6AF7-46B3-BF17-72CB732AAA74}"/>
            </a:ext>
          </a:extLst>
        </xdr:cNvPr>
        <xdr:cNvSpPr txBox="1">
          <a:spLocks noChangeArrowheads="1"/>
        </xdr:cNvSpPr>
      </xdr:nvSpPr>
      <xdr:spPr bwMode="auto">
        <a:xfrm>
          <a:off x="221932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9" name="Text Box 10">
          <a:extLst>
            <a:ext uri="{FF2B5EF4-FFF2-40B4-BE49-F238E27FC236}">
              <a16:creationId xmlns:a16="http://schemas.microsoft.com/office/drawing/2014/main" id="{E3119B31-D1CB-4539-8A85-2846460855D3}"/>
            </a:ext>
          </a:extLst>
        </xdr:cNvPr>
        <xdr:cNvSpPr txBox="1">
          <a:spLocks noChangeArrowheads="1"/>
        </xdr:cNvSpPr>
      </xdr:nvSpPr>
      <xdr:spPr bwMode="auto">
        <a:xfrm>
          <a:off x="221932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0" name="Text Box 10">
          <a:extLst>
            <a:ext uri="{FF2B5EF4-FFF2-40B4-BE49-F238E27FC236}">
              <a16:creationId xmlns:a16="http://schemas.microsoft.com/office/drawing/2014/main" id="{B78A4160-5AD2-4A68-9DA1-8990EBFDB94D}"/>
            </a:ext>
          </a:extLst>
        </xdr:cNvPr>
        <xdr:cNvSpPr txBox="1">
          <a:spLocks noChangeArrowheads="1"/>
        </xdr:cNvSpPr>
      </xdr:nvSpPr>
      <xdr:spPr bwMode="auto">
        <a:xfrm>
          <a:off x="221932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1" name="Text Box 10">
          <a:extLst>
            <a:ext uri="{FF2B5EF4-FFF2-40B4-BE49-F238E27FC236}">
              <a16:creationId xmlns:a16="http://schemas.microsoft.com/office/drawing/2014/main" id="{76CB3B78-DBC4-4C2E-BD7C-BAC640E74D5B}"/>
            </a:ext>
          </a:extLst>
        </xdr:cNvPr>
        <xdr:cNvSpPr txBox="1">
          <a:spLocks noChangeArrowheads="1"/>
        </xdr:cNvSpPr>
      </xdr:nvSpPr>
      <xdr:spPr bwMode="auto">
        <a:xfrm>
          <a:off x="221932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2" name="Text Box 10">
          <a:extLst>
            <a:ext uri="{FF2B5EF4-FFF2-40B4-BE49-F238E27FC236}">
              <a16:creationId xmlns:a16="http://schemas.microsoft.com/office/drawing/2014/main" id="{0D1FDEF3-0E96-413F-B3BF-52D0B46B1475}"/>
            </a:ext>
          </a:extLst>
        </xdr:cNvPr>
        <xdr:cNvSpPr txBox="1">
          <a:spLocks noChangeArrowheads="1"/>
        </xdr:cNvSpPr>
      </xdr:nvSpPr>
      <xdr:spPr bwMode="auto">
        <a:xfrm>
          <a:off x="221932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3" name="Text Box 10">
          <a:extLst>
            <a:ext uri="{FF2B5EF4-FFF2-40B4-BE49-F238E27FC236}">
              <a16:creationId xmlns:a16="http://schemas.microsoft.com/office/drawing/2014/main" id="{CC9D881B-1AD1-4258-B138-38189AFF178E}"/>
            </a:ext>
          </a:extLst>
        </xdr:cNvPr>
        <xdr:cNvSpPr txBox="1">
          <a:spLocks noChangeArrowheads="1"/>
        </xdr:cNvSpPr>
      </xdr:nvSpPr>
      <xdr:spPr bwMode="auto">
        <a:xfrm>
          <a:off x="221932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4" name="Text Box 10">
          <a:extLst>
            <a:ext uri="{FF2B5EF4-FFF2-40B4-BE49-F238E27FC236}">
              <a16:creationId xmlns:a16="http://schemas.microsoft.com/office/drawing/2014/main" id="{7A52015B-DFE9-471B-A9B2-1CD52F25A544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5" name="Text Box 10">
          <a:extLst>
            <a:ext uri="{FF2B5EF4-FFF2-40B4-BE49-F238E27FC236}">
              <a16:creationId xmlns:a16="http://schemas.microsoft.com/office/drawing/2014/main" id="{1B1D9EBF-7A59-48E5-AF43-503B5ED359C7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6" name="Text Box 10">
          <a:extLst>
            <a:ext uri="{FF2B5EF4-FFF2-40B4-BE49-F238E27FC236}">
              <a16:creationId xmlns:a16="http://schemas.microsoft.com/office/drawing/2014/main" id="{25CA4F00-E3A9-4795-8763-BFF49219AD76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7" name="Text Box 10">
          <a:extLst>
            <a:ext uri="{FF2B5EF4-FFF2-40B4-BE49-F238E27FC236}">
              <a16:creationId xmlns:a16="http://schemas.microsoft.com/office/drawing/2014/main" id="{E0B6669C-7674-4A02-8C4C-0762DD64275E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8" name="Text Box 10">
          <a:extLst>
            <a:ext uri="{FF2B5EF4-FFF2-40B4-BE49-F238E27FC236}">
              <a16:creationId xmlns:a16="http://schemas.microsoft.com/office/drawing/2014/main" id="{E85B3EDE-E3CB-4C53-BB36-23EDD445CD73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9" name="Text Box 10">
          <a:extLst>
            <a:ext uri="{FF2B5EF4-FFF2-40B4-BE49-F238E27FC236}">
              <a16:creationId xmlns:a16="http://schemas.microsoft.com/office/drawing/2014/main" id="{E1D66986-3ED8-4B3E-8011-D6FF7354152E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0" name="Text Box 10">
          <a:extLst>
            <a:ext uri="{FF2B5EF4-FFF2-40B4-BE49-F238E27FC236}">
              <a16:creationId xmlns:a16="http://schemas.microsoft.com/office/drawing/2014/main" id="{492E4923-F317-41FD-94DF-CA1763660DDA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1" name="Text Box 10">
          <a:extLst>
            <a:ext uri="{FF2B5EF4-FFF2-40B4-BE49-F238E27FC236}">
              <a16:creationId xmlns:a16="http://schemas.microsoft.com/office/drawing/2014/main" id="{9957165B-DE97-420E-AA3F-86C578F8F4D9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2" name="Text Box 10">
          <a:extLst>
            <a:ext uri="{FF2B5EF4-FFF2-40B4-BE49-F238E27FC236}">
              <a16:creationId xmlns:a16="http://schemas.microsoft.com/office/drawing/2014/main" id="{162DF0DC-49D7-4832-92FB-62BD82AA0584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3" name="Text Box 10">
          <a:extLst>
            <a:ext uri="{FF2B5EF4-FFF2-40B4-BE49-F238E27FC236}">
              <a16:creationId xmlns:a16="http://schemas.microsoft.com/office/drawing/2014/main" id="{27B13CB9-16A3-4130-BA2A-54AAF0E89EF2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4" name="Text Box 10">
          <a:extLst>
            <a:ext uri="{FF2B5EF4-FFF2-40B4-BE49-F238E27FC236}">
              <a16:creationId xmlns:a16="http://schemas.microsoft.com/office/drawing/2014/main" id="{155637B8-4B13-43EF-AAC7-035F87E9C8AB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5" name="Text Box 10">
          <a:extLst>
            <a:ext uri="{FF2B5EF4-FFF2-40B4-BE49-F238E27FC236}">
              <a16:creationId xmlns:a16="http://schemas.microsoft.com/office/drawing/2014/main" id="{BBD04ABC-714F-4B7D-9B51-B18002E6C02B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6" name="Text Box 10">
          <a:extLst>
            <a:ext uri="{FF2B5EF4-FFF2-40B4-BE49-F238E27FC236}">
              <a16:creationId xmlns:a16="http://schemas.microsoft.com/office/drawing/2014/main" id="{2D688E12-3F39-4528-B366-BFB48768CBE7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7" name="Text Box 10">
          <a:extLst>
            <a:ext uri="{FF2B5EF4-FFF2-40B4-BE49-F238E27FC236}">
              <a16:creationId xmlns:a16="http://schemas.microsoft.com/office/drawing/2014/main" id="{EE20B11C-FB85-435E-89CD-38025BF77682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8" name="Text Box 10">
          <a:extLst>
            <a:ext uri="{FF2B5EF4-FFF2-40B4-BE49-F238E27FC236}">
              <a16:creationId xmlns:a16="http://schemas.microsoft.com/office/drawing/2014/main" id="{A3F7B25A-A66B-43D4-809E-DDA0707E4B86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9" name="Text Box 10">
          <a:extLst>
            <a:ext uri="{FF2B5EF4-FFF2-40B4-BE49-F238E27FC236}">
              <a16:creationId xmlns:a16="http://schemas.microsoft.com/office/drawing/2014/main" id="{1A118455-57EA-43E7-9BC5-C194EA8D1FEB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0" name="Text Box 10">
          <a:extLst>
            <a:ext uri="{FF2B5EF4-FFF2-40B4-BE49-F238E27FC236}">
              <a16:creationId xmlns:a16="http://schemas.microsoft.com/office/drawing/2014/main" id="{947527BE-F8E1-4CE3-A66A-A38FD828AE50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1" name="Text Box 10">
          <a:extLst>
            <a:ext uri="{FF2B5EF4-FFF2-40B4-BE49-F238E27FC236}">
              <a16:creationId xmlns:a16="http://schemas.microsoft.com/office/drawing/2014/main" id="{1E6CAFDD-F55C-4E67-8FDC-C0079C9C4E30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2" name="Text Box 10">
          <a:extLst>
            <a:ext uri="{FF2B5EF4-FFF2-40B4-BE49-F238E27FC236}">
              <a16:creationId xmlns:a16="http://schemas.microsoft.com/office/drawing/2014/main" id="{9B14FC13-D419-4400-910F-1ADA82992B83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3" name="Text Box 10">
          <a:extLst>
            <a:ext uri="{FF2B5EF4-FFF2-40B4-BE49-F238E27FC236}">
              <a16:creationId xmlns:a16="http://schemas.microsoft.com/office/drawing/2014/main" id="{1B57B792-1A31-4EE7-AAC4-5BA107E10BC3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1143000</xdr:colOff>
      <xdr:row>30</xdr:row>
      <xdr:rowOff>0</xdr:rowOff>
    </xdr:from>
    <xdr:to>
      <xdr:col>1</xdr:col>
      <xdr:colOff>1343025</xdr:colOff>
      <xdr:row>31</xdr:row>
      <xdr:rowOff>19050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BC98D50D-1073-4E08-9DE2-3BC53E59A828}"/>
            </a:ext>
          </a:extLst>
        </xdr:cNvPr>
        <xdr:cNvSpPr txBox="1">
          <a:spLocks noChangeArrowheads="1"/>
        </xdr:cNvSpPr>
      </xdr:nvSpPr>
      <xdr:spPr bwMode="auto">
        <a:xfrm>
          <a:off x="1333500" y="5924550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FFFFFF"/>
              </a:solidFill>
              <a:latin typeface="DB Office"/>
            </a:rPr>
            <a:t>4)</a:t>
          </a:r>
          <a:endParaRPr lang="de-DE"/>
        </a:p>
      </xdr:txBody>
    </xdr:sp>
    <xdr:clientData/>
  </xdr:twoCellAnchor>
  <xdr:twoCellAnchor>
    <xdr:from>
      <xdr:col>7</xdr:col>
      <xdr:colOff>9525</xdr:colOff>
      <xdr:row>1</xdr:row>
      <xdr:rowOff>47625</xdr:rowOff>
    </xdr:from>
    <xdr:to>
      <xdr:col>7</xdr:col>
      <xdr:colOff>1438275</xdr:colOff>
      <xdr:row>14</xdr:row>
      <xdr:rowOff>7937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CC55DC43-7AB6-4310-860C-99D51CF303D1}"/>
            </a:ext>
          </a:extLst>
        </xdr:cNvPr>
        <xdr:cNvSpPr txBox="1">
          <a:spLocks noChangeArrowheads="1"/>
        </xdr:cNvSpPr>
      </xdr:nvSpPr>
      <xdr:spPr bwMode="auto">
        <a:xfrm>
          <a:off x="8734425" y="104775"/>
          <a:ext cx="1428750" cy="27797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1" i="0" u="sng" strike="noStrike" baseline="0">
              <a:solidFill>
                <a:srgbClr val="FF0000"/>
              </a:solidFill>
              <a:latin typeface="DB Office"/>
            </a:rPr>
            <a:t>Eingabehilfe</a:t>
          </a: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(wird nicht mit ausgedruckt!)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in den Formeln beziehen sich auf die jeweiligen Werte in der Spalte "Gesamtpreis".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mit Klammern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 ) beziehen sich auf die jeweiligen Werte in der Spalte "Einheitspreis".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/>
            <a:t>Bei</a:t>
          </a:r>
          <a:r>
            <a:rPr lang="de-DE" baseline="0"/>
            <a:t>
            </a:t>
          </a:r>
          <a:r>
            <a:rPr lang="de-DE" u="sng" baseline="0"/>
            <a:t>ATWS</a:t>
          </a:r>
          <a:r>
            <a:rPr lang="de-DE" baseline="0"/>
            <a:t> wird</a:t>
          </a:r>
          <a:r>
            <a:rPr lang="de-DE"/>
            <a:t> der Bediener nicht unter Gerät, sondern Personal angegeben.</a:t>
          </a:r>
        </a:p>
        <a:p>
          <a:pPr algn="l" rtl="0">
            <a:defRPr sz="1000"/>
          </a:pPr>
          <a:r>
            <a:rPr lang="de-DE" u="sng"/>
            <a:t>FA</a:t>
          </a:r>
          <a:r>
            <a:rPr lang="de-DE"/>
            <a:t> ist das Umsetzen ab 500m hier zu hinterlegen berücksichtgen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" name="Text Box 10">
          <a:extLst>
            <a:ext uri="{FF2B5EF4-FFF2-40B4-BE49-F238E27FC236}">
              <a16:creationId xmlns:a16="http://schemas.microsoft.com/office/drawing/2014/main" id="{004D1F49-D32E-4A70-8C76-B237D743915C}"/>
            </a:ext>
          </a:extLst>
        </xdr:cNvPr>
        <xdr:cNvSpPr txBox="1">
          <a:spLocks noChangeArrowheads="1"/>
        </xdr:cNvSpPr>
      </xdr:nvSpPr>
      <xdr:spPr bwMode="auto">
        <a:xfrm>
          <a:off x="221932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1581150</xdr:colOff>
      <xdr:row>67</xdr:row>
      <xdr:rowOff>47625</xdr:rowOff>
    </xdr:from>
    <xdr:to>
      <xdr:col>6</xdr:col>
      <xdr:colOff>533400</xdr:colOff>
      <xdr:row>70</xdr:row>
      <xdr:rowOff>104775</xdr:rowOff>
    </xdr:to>
    <xdr:sp macro="" textlink="">
      <xdr:nvSpPr>
        <xdr:cNvPr id="5" name="Text Box 36">
          <a:extLst>
            <a:ext uri="{FF2B5EF4-FFF2-40B4-BE49-F238E27FC236}">
              <a16:creationId xmlns:a16="http://schemas.microsoft.com/office/drawing/2014/main" id="{771542DC-710E-4C26-8910-C63A35258AE1}"/>
            </a:ext>
          </a:extLst>
        </xdr:cNvPr>
        <xdr:cNvSpPr txBox="1">
          <a:spLocks noChangeArrowheads="1"/>
        </xdr:cNvSpPr>
      </xdr:nvSpPr>
      <xdr:spPr bwMode="auto">
        <a:xfrm>
          <a:off x="1771650" y="12468225"/>
          <a:ext cx="5505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rtl="0"/>
          <a:r>
            <a:rPr lang="de-DE" sz="1100" b="0" i="0" baseline="0">
              <a:effectLst/>
              <a:latin typeface="DB Office" panose="020B0604020202020204" pitchFamily="34" charset="0"/>
              <a:ea typeface="+mn-ea"/>
              <a:cs typeface="+mn-cs"/>
            </a:rPr>
            <a:t>Angaben zur Preisermittlung (Gerät)</a:t>
          </a:r>
        </a:p>
        <a:p>
          <a:pPr rtl="0"/>
          <a:r>
            <a:rPr lang="de-DE" sz="1000" b="0" i="0" baseline="0">
              <a:effectLst/>
              <a:latin typeface="+mn-lt"/>
              <a:ea typeface="+mn-ea"/>
              <a:cs typeface="+mn-cs"/>
            </a:rPr>
            <a:t>Fachautor: FE.EI-N | </a:t>
          </a:r>
          <a:r>
            <a:rPr lang="de-DE" sz="1100">
              <a:effectLst/>
              <a:latin typeface="+mn-lt"/>
              <a:ea typeface="+mn-ea"/>
              <a:cs typeface="+mn-cs"/>
            </a:rPr>
            <a:t>Bettina Gnielinski</a:t>
          </a:r>
          <a:endParaRPr lang="de-DE" sz="1000">
            <a:effectLst/>
          </a:endParaRPr>
        </a:p>
      </xdr:txBody>
    </xdr:sp>
    <xdr:clientData/>
  </xdr:twoCellAnchor>
  <xdr:twoCellAnchor>
    <xdr:from>
      <xdr:col>0</xdr:col>
      <xdr:colOff>77932</xdr:colOff>
      <xdr:row>67</xdr:row>
      <xdr:rowOff>34636</xdr:rowOff>
    </xdr:from>
    <xdr:to>
      <xdr:col>1</xdr:col>
      <xdr:colOff>801832</xdr:colOff>
      <xdr:row>68</xdr:row>
      <xdr:rowOff>72736</xdr:rowOff>
    </xdr:to>
    <xdr:sp macro="" textlink="">
      <xdr:nvSpPr>
        <xdr:cNvPr id="6" name="Text Box 37">
          <a:extLst>
            <a:ext uri="{FF2B5EF4-FFF2-40B4-BE49-F238E27FC236}">
              <a16:creationId xmlns:a16="http://schemas.microsoft.com/office/drawing/2014/main" id="{62DC130E-82C9-47F2-A045-D97D01C3CF67}"/>
            </a:ext>
          </a:extLst>
        </xdr:cNvPr>
        <xdr:cNvSpPr txBox="1">
          <a:spLocks noChangeArrowheads="1"/>
        </xdr:cNvSpPr>
      </xdr:nvSpPr>
      <xdr:spPr bwMode="auto">
        <a:xfrm>
          <a:off x="77932" y="12455236"/>
          <a:ext cx="9144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de-DE">
            <a:latin typeface="DB Office" panose="020B0604020202020204" pitchFamily="34" charset="0"/>
          </a:endParaRPr>
        </a:p>
      </xdr:txBody>
    </xdr:sp>
    <xdr:clientData/>
  </xdr:twoCellAnchor>
  <xdr:twoCellAnchor>
    <xdr:from>
      <xdr:col>6</xdr:col>
      <xdr:colOff>514351</xdr:colOff>
      <xdr:row>68</xdr:row>
      <xdr:rowOff>0</xdr:rowOff>
    </xdr:from>
    <xdr:to>
      <xdr:col>7</xdr:col>
      <xdr:colOff>1</xdr:colOff>
      <xdr:row>70</xdr:row>
      <xdr:rowOff>95250</xdr:rowOff>
    </xdr:to>
    <xdr:sp macro="" textlink="">
      <xdr:nvSpPr>
        <xdr:cNvPr id="7" name="Text Box 38">
          <a:extLst>
            <a:ext uri="{FF2B5EF4-FFF2-40B4-BE49-F238E27FC236}">
              <a16:creationId xmlns:a16="http://schemas.microsoft.com/office/drawing/2014/main" id="{A1AE0D24-BE8B-446D-BC88-CABE2A38AC5C}"/>
            </a:ext>
          </a:extLst>
        </xdr:cNvPr>
        <xdr:cNvSpPr txBox="1">
          <a:spLocks noChangeArrowheads="1"/>
        </xdr:cNvSpPr>
      </xdr:nvSpPr>
      <xdr:spPr bwMode="auto">
        <a:xfrm>
          <a:off x="7258051" y="12582525"/>
          <a:ext cx="14668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1/3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14.10.2022</a:t>
          </a:r>
        </a:p>
      </xdr:txBody>
    </xdr:sp>
    <xdr:clientData/>
  </xdr:twoCellAnchor>
  <xdr:twoCellAnchor>
    <xdr:from>
      <xdr:col>0</xdr:col>
      <xdr:colOff>147205</xdr:colOff>
      <xdr:row>67</xdr:row>
      <xdr:rowOff>43296</xdr:rowOff>
    </xdr:from>
    <xdr:to>
      <xdr:col>1</xdr:col>
      <xdr:colOff>823480</xdr:colOff>
      <xdr:row>68</xdr:row>
      <xdr:rowOff>75623</xdr:rowOff>
    </xdr:to>
    <xdr:sp macro="" textlink="">
      <xdr:nvSpPr>
        <xdr:cNvPr id="8" name="Text Box 37">
          <a:extLst>
            <a:ext uri="{FF2B5EF4-FFF2-40B4-BE49-F238E27FC236}">
              <a16:creationId xmlns:a16="http://schemas.microsoft.com/office/drawing/2014/main" id="{44DF51A5-9D1C-470A-A4FC-ED9A978940BB}"/>
            </a:ext>
          </a:extLst>
        </xdr:cNvPr>
        <xdr:cNvSpPr txBox="1">
          <a:spLocks noChangeArrowheads="1"/>
        </xdr:cNvSpPr>
      </xdr:nvSpPr>
      <xdr:spPr bwMode="auto">
        <a:xfrm>
          <a:off x="147205" y="12463896"/>
          <a:ext cx="866775" cy="194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  <a:endParaRPr lang="de-DE" sz="1100">
            <a:latin typeface="DB Office" panose="020B0604020202020204" pitchFamily="34" charset="0"/>
          </a:endParaRPr>
        </a:p>
      </xdr:txBody>
    </xdr:sp>
    <xdr:clientData/>
  </xdr:twoCellAnchor>
  <xdr:twoCellAnchor>
    <xdr:from>
      <xdr:col>7</xdr:col>
      <xdr:colOff>38100</xdr:colOff>
      <xdr:row>19</xdr:row>
      <xdr:rowOff>175260</xdr:rowOff>
    </xdr:from>
    <xdr:to>
      <xdr:col>7</xdr:col>
      <xdr:colOff>1219200</xdr:colOff>
      <xdr:row>23</xdr:row>
      <xdr:rowOff>91440</xdr:rowOff>
    </xdr:to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F686D7FE-AF62-486A-8120-47C67E24A051}"/>
            </a:ext>
          </a:extLst>
        </xdr:cNvPr>
        <xdr:cNvSpPr txBox="1"/>
      </xdr:nvSpPr>
      <xdr:spPr>
        <a:xfrm>
          <a:off x="8763000" y="4004310"/>
          <a:ext cx="1181100" cy="678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FA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hier max. 500m, </a:t>
          </a:r>
        </a:p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sonst Auf-/ Abbau</a:t>
          </a:r>
        </a:p>
      </xdr:txBody>
    </xdr:sp>
    <xdr:clientData/>
  </xdr:twoCellAnchor>
  <xdr:twoCellAnchor>
    <xdr:from>
      <xdr:col>7</xdr:col>
      <xdr:colOff>7620</xdr:colOff>
      <xdr:row>30</xdr:row>
      <xdr:rowOff>160020</xdr:rowOff>
    </xdr:from>
    <xdr:to>
      <xdr:col>7</xdr:col>
      <xdr:colOff>1463040</xdr:colOff>
      <xdr:row>35</xdr:row>
      <xdr:rowOff>0</xdr:rowOff>
    </xdr:to>
    <xdr:sp macro="" textlink="">
      <xdr:nvSpPr>
        <xdr:cNvPr id="10" name="Textfeld 9">
          <a:extLst>
            <a:ext uri="{FF2B5EF4-FFF2-40B4-BE49-F238E27FC236}">
              <a16:creationId xmlns:a16="http://schemas.microsoft.com/office/drawing/2014/main" id="{44669729-A027-4617-B692-CAD5592AB916}"/>
            </a:ext>
          </a:extLst>
        </xdr:cNvPr>
        <xdr:cNvSpPr txBox="1"/>
      </xdr:nvSpPr>
      <xdr:spPr>
        <a:xfrm>
          <a:off x="8732520" y="6084570"/>
          <a:ext cx="145542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FA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hier Anzahl Überhöhungsmodule eintragen - 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ATWS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ohne Handeinschalter, sondern separates Gerät</a:t>
          </a:r>
        </a:p>
      </xdr:txBody>
    </xdr:sp>
    <xdr:clientData/>
  </xdr:twoCellAnchor>
  <xdr:twoCellAnchor>
    <xdr:from>
      <xdr:col>7</xdr:col>
      <xdr:colOff>22860</xdr:colOff>
      <xdr:row>49</xdr:row>
      <xdr:rowOff>144780</xdr:rowOff>
    </xdr:from>
    <xdr:to>
      <xdr:col>7</xdr:col>
      <xdr:colOff>1173480</xdr:colOff>
      <xdr:row>53</xdr:row>
      <xdr:rowOff>175260</xdr:rowOff>
    </xdr:to>
    <xdr:sp macro="" textlink="">
      <xdr:nvSpPr>
        <xdr:cNvPr id="11" name="Textfeld 10">
          <a:extLst>
            <a:ext uri="{FF2B5EF4-FFF2-40B4-BE49-F238E27FC236}">
              <a16:creationId xmlns:a16="http://schemas.microsoft.com/office/drawing/2014/main" id="{5EE9E08F-D92E-4EA6-9378-91551D712921}"/>
            </a:ext>
          </a:extLst>
        </xdr:cNvPr>
        <xdr:cNvSpPr txBox="1"/>
      </xdr:nvSpPr>
      <xdr:spPr>
        <a:xfrm>
          <a:off x="8747760" y="9688830"/>
          <a:ext cx="115062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ATWS und Handeinschalter ohne Bedienung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2" name="Text Box 10">
          <a:extLst>
            <a:ext uri="{FF2B5EF4-FFF2-40B4-BE49-F238E27FC236}">
              <a16:creationId xmlns:a16="http://schemas.microsoft.com/office/drawing/2014/main" id="{9833B3F0-5C6A-48D1-87D2-2B3FE3141646}"/>
            </a:ext>
          </a:extLst>
        </xdr:cNvPr>
        <xdr:cNvSpPr txBox="1">
          <a:spLocks noChangeArrowheads="1"/>
        </xdr:cNvSpPr>
      </xdr:nvSpPr>
      <xdr:spPr bwMode="auto">
        <a:xfrm>
          <a:off x="221932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3" name="Text Box 10">
          <a:extLst>
            <a:ext uri="{FF2B5EF4-FFF2-40B4-BE49-F238E27FC236}">
              <a16:creationId xmlns:a16="http://schemas.microsoft.com/office/drawing/2014/main" id="{C9344AD6-FF4A-4DA2-A7AB-4A6D4A50DF32}"/>
            </a:ext>
          </a:extLst>
        </xdr:cNvPr>
        <xdr:cNvSpPr txBox="1">
          <a:spLocks noChangeArrowheads="1"/>
        </xdr:cNvSpPr>
      </xdr:nvSpPr>
      <xdr:spPr bwMode="auto">
        <a:xfrm>
          <a:off x="221932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4" name="Text Box 10">
          <a:extLst>
            <a:ext uri="{FF2B5EF4-FFF2-40B4-BE49-F238E27FC236}">
              <a16:creationId xmlns:a16="http://schemas.microsoft.com/office/drawing/2014/main" id="{11EB7C49-6DCE-4677-B95A-40163518B5E8}"/>
            </a:ext>
          </a:extLst>
        </xdr:cNvPr>
        <xdr:cNvSpPr txBox="1">
          <a:spLocks noChangeArrowheads="1"/>
        </xdr:cNvSpPr>
      </xdr:nvSpPr>
      <xdr:spPr bwMode="auto">
        <a:xfrm>
          <a:off x="221932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5" name="Text Box 10">
          <a:extLst>
            <a:ext uri="{FF2B5EF4-FFF2-40B4-BE49-F238E27FC236}">
              <a16:creationId xmlns:a16="http://schemas.microsoft.com/office/drawing/2014/main" id="{216AD5B5-22BE-4E22-A21B-EE191D20F9D7}"/>
            </a:ext>
          </a:extLst>
        </xdr:cNvPr>
        <xdr:cNvSpPr txBox="1">
          <a:spLocks noChangeArrowheads="1"/>
        </xdr:cNvSpPr>
      </xdr:nvSpPr>
      <xdr:spPr bwMode="auto">
        <a:xfrm>
          <a:off x="221932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6" name="Text Box 10">
          <a:extLst>
            <a:ext uri="{FF2B5EF4-FFF2-40B4-BE49-F238E27FC236}">
              <a16:creationId xmlns:a16="http://schemas.microsoft.com/office/drawing/2014/main" id="{AD35F25C-2057-411B-B4A4-D778710CF877}"/>
            </a:ext>
          </a:extLst>
        </xdr:cNvPr>
        <xdr:cNvSpPr txBox="1">
          <a:spLocks noChangeArrowheads="1"/>
        </xdr:cNvSpPr>
      </xdr:nvSpPr>
      <xdr:spPr bwMode="auto">
        <a:xfrm>
          <a:off x="221932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7" name="Text Box 10">
          <a:extLst>
            <a:ext uri="{FF2B5EF4-FFF2-40B4-BE49-F238E27FC236}">
              <a16:creationId xmlns:a16="http://schemas.microsoft.com/office/drawing/2014/main" id="{1E7D6899-0F02-463E-8E83-F37EF79525A4}"/>
            </a:ext>
          </a:extLst>
        </xdr:cNvPr>
        <xdr:cNvSpPr txBox="1">
          <a:spLocks noChangeArrowheads="1"/>
        </xdr:cNvSpPr>
      </xdr:nvSpPr>
      <xdr:spPr bwMode="auto">
        <a:xfrm>
          <a:off x="221932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8" name="Text Box 10">
          <a:extLst>
            <a:ext uri="{FF2B5EF4-FFF2-40B4-BE49-F238E27FC236}">
              <a16:creationId xmlns:a16="http://schemas.microsoft.com/office/drawing/2014/main" id="{EF1AD50D-AA18-4307-B9D8-C25E172DF1FD}"/>
            </a:ext>
          </a:extLst>
        </xdr:cNvPr>
        <xdr:cNvSpPr txBox="1">
          <a:spLocks noChangeArrowheads="1"/>
        </xdr:cNvSpPr>
      </xdr:nvSpPr>
      <xdr:spPr bwMode="auto">
        <a:xfrm>
          <a:off x="221932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9" name="Text Box 10">
          <a:extLst>
            <a:ext uri="{FF2B5EF4-FFF2-40B4-BE49-F238E27FC236}">
              <a16:creationId xmlns:a16="http://schemas.microsoft.com/office/drawing/2014/main" id="{F0992601-D626-4AC3-9250-DB2B64DEF000}"/>
            </a:ext>
          </a:extLst>
        </xdr:cNvPr>
        <xdr:cNvSpPr txBox="1">
          <a:spLocks noChangeArrowheads="1"/>
        </xdr:cNvSpPr>
      </xdr:nvSpPr>
      <xdr:spPr bwMode="auto">
        <a:xfrm>
          <a:off x="221932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0" name="Text Box 10">
          <a:extLst>
            <a:ext uri="{FF2B5EF4-FFF2-40B4-BE49-F238E27FC236}">
              <a16:creationId xmlns:a16="http://schemas.microsoft.com/office/drawing/2014/main" id="{C00C1F62-1A54-4160-850A-61D2974E4A95}"/>
            </a:ext>
          </a:extLst>
        </xdr:cNvPr>
        <xdr:cNvSpPr txBox="1">
          <a:spLocks noChangeArrowheads="1"/>
        </xdr:cNvSpPr>
      </xdr:nvSpPr>
      <xdr:spPr bwMode="auto">
        <a:xfrm>
          <a:off x="221932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1" name="Text Box 10">
          <a:extLst>
            <a:ext uri="{FF2B5EF4-FFF2-40B4-BE49-F238E27FC236}">
              <a16:creationId xmlns:a16="http://schemas.microsoft.com/office/drawing/2014/main" id="{82FD81A7-E071-4CB0-8358-1ECA58B6DD40}"/>
            </a:ext>
          </a:extLst>
        </xdr:cNvPr>
        <xdr:cNvSpPr txBox="1">
          <a:spLocks noChangeArrowheads="1"/>
        </xdr:cNvSpPr>
      </xdr:nvSpPr>
      <xdr:spPr bwMode="auto">
        <a:xfrm>
          <a:off x="221932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2" name="Text Box 10">
          <a:extLst>
            <a:ext uri="{FF2B5EF4-FFF2-40B4-BE49-F238E27FC236}">
              <a16:creationId xmlns:a16="http://schemas.microsoft.com/office/drawing/2014/main" id="{2CC8D43C-E552-49E8-A3FB-C17A70AA31C2}"/>
            </a:ext>
          </a:extLst>
        </xdr:cNvPr>
        <xdr:cNvSpPr txBox="1">
          <a:spLocks noChangeArrowheads="1"/>
        </xdr:cNvSpPr>
      </xdr:nvSpPr>
      <xdr:spPr bwMode="auto">
        <a:xfrm>
          <a:off x="221932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3" name="Text Box 10">
          <a:extLst>
            <a:ext uri="{FF2B5EF4-FFF2-40B4-BE49-F238E27FC236}">
              <a16:creationId xmlns:a16="http://schemas.microsoft.com/office/drawing/2014/main" id="{A728A96F-F91E-49F1-A845-7FEEE12A873D}"/>
            </a:ext>
          </a:extLst>
        </xdr:cNvPr>
        <xdr:cNvSpPr txBox="1">
          <a:spLocks noChangeArrowheads="1"/>
        </xdr:cNvSpPr>
      </xdr:nvSpPr>
      <xdr:spPr bwMode="auto">
        <a:xfrm>
          <a:off x="221932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4" name="Text Box 10">
          <a:extLst>
            <a:ext uri="{FF2B5EF4-FFF2-40B4-BE49-F238E27FC236}">
              <a16:creationId xmlns:a16="http://schemas.microsoft.com/office/drawing/2014/main" id="{855BF899-D516-400E-9532-0D8D57EB2CF4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5" name="Text Box 10">
          <a:extLst>
            <a:ext uri="{FF2B5EF4-FFF2-40B4-BE49-F238E27FC236}">
              <a16:creationId xmlns:a16="http://schemas.microsoft.com/office/drawing/2014/main" id="{4B259FFA-6E68-4B39-83E3-4628C098138E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0" name="Text Box 10">
          <a:extLst>
            <a:ext uri="{FF2B5EF4-FFF2-40B4-BE49-F238E27FC236}">
              <a16:creationId xmlns:a16="http://schemas.microsoft.com/office/drawing/2014/main" id="{41B2BFA6-F972-449F-88E5-0A5CD39C90C0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1" name="Text Box 10">
          <a:extLst>
            <a:ext uri="{FF2B5EF4-FFF2-40B4-BE49-F238E27FC236}">
              <a16:creationId xmlns:a16="http://schemas.microsoft.com/office/drawing/2014/main" id="{661A783E-264D-4EC2-AD0D-63A8CBB63141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2" name="Text Box 10">
          <a:extLst>
            <a:ext uri="{FF2B5EF4-FFF2-40B4-BE49-F238E27FC236}">
              <a16:creationId xmlns:a16="http://schemas.microsoft.com/office/drawing/2014/main" id="{E8C817B2-D9CD-4938-8F2E-40A5910755E8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3" name="Text Box 10">
          <a:extLst>
            <a:ext uri="{FF2B5EF4-FFF2-40B4-BE49-F238E27FC236}">
              <a16:creationId xmlns:a16="http://schemas.microsoft.com/office/drawing/2014/main" id="{9AB60474-5EC6-4C6F-B751-80BF838C63B2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6" name="Text Box 10">
          <a:extLst>
            <a:ext uri="{FF2B5EF4-FFF2-40B4-BE49-F238E27FC236}">
              <a16:creationId xmlns:a16="http://schemas.microsoft.com/office/drawing/2014/main" id="{17113374-CA85-46AF-BED6-39CB9AAB4396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7" name="Text Box 10">
          <a:extLst>
            <a:ext uri="{FF2B5EF4-FFF2-40B4-BE49-F238E27FC236}">
              <a16:creationId xmlns:a16="http://schemas.microsoft.com/office/drawing/2014/main" id="{7B89B39F-0F71-4510-8581-49FC51EF991D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8" name="Text Box 10">
          <a:extLst>
            <a:ext uri="{FF2B5EF4-FFF2-40B4-BE49-F238E27FC236}">
              <a16:creationId xmlns:a16="http://schemas.microsoft.com/office/drawing/2014/main" id="{F4AA5979-F8BF-47C0-8216-9B7B109CA60B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9" name="Text Box 10">
          <a:extLst>
            <a:ext uri="{FF2B5EF4-FFF2-40B4-BE49-F238E27FC236}">
              <a16:creationId xmlns:a16="http://schemas.microsoft.com/office/drawing/2014/main" id="{72E9321F-05C7-46A5-AF31-08D386176113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4" name="Text Box 10">
          <a:extLst>
            <a:ext uri="{FF2B5EF4-FFF2-40B4-BE49-F238E27FC236}">
              <a16:creationId xmlns:a16="http://schemas.microsoft.com/office/drawing/2014/main" id="{43BA4560-190D-45B6-8CCB-61776858FFFC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5" name="Text Box 10">
          <a:extLst>
            <a:ext uri="{FF2B5EF4-FFF2-40B4-BE49-F238E27FC236}">
              <a16:creationId xmlns:a16="http://schemas.microsoft.com/office/drawing/2014/main" id="{9D57FA58-5CFB-454D-9F80-D546C0EABE07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6" name="Text Box 10">
          <a:extLst>
            <a:ext uri="{FF2B5EF4-FFF2-40B4-BE49-F238E27FC236}">
              <a16:creationId xmlns:a16="http://schemas.microsoft.com/office/drawing/2014/main" id="{26768CE9-3562-41DA-90FB-ACB04D879934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7" name="Text Box 10">
          <a:extLst>
            <a:ext uri="{FF2B5EF4-FFF2-40B4-BE49-F238E27FC236}">
              <a16:creationId xmlns:a16="http://schemas.microsoft.com/office/drawing/2014/main" id="{006C2067-058B-4988-933F-E35B73D6018F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8" name="Text Box 10">
          <a:extLst>
            <a:ext uri="{FF2B5EF4-FFF2-40B4-BE49-F238E27FC236}">
              <a16:creationId xmlns:a16="http://schemas.microsoft.com/office/drawing/2014/main" id="{614775A2-9FEF-45B4-B180-AF9A008BF560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9" name="Text Box 10">
          <a:extLst>
            <a:ext uri="{FF2B5EF4-FFF2-40B4-BE49-F238E27FC236}">
              <a16:creationId xmlns:a16="http://schemas.microsoft.com/office/drawing/2014/main" id="{BA5DECEA-543A-4255-A767-20771E680B37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0" name="Text Box 10">
          <a:extLst>
            <a:ext uri="{FF2B5EF4-FFF2-40B4-BE49-F238E27FC236}">
              <a16:creationId xmlns:a16="http://schemas.microsoft.com/office/drawing/2014/main" id="{7635F92B-B74A-4721-9A5B-B32B6CBAA178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1" name="Text Box 10">
          <a:extLst>
            <a:ext uri="{FF2B5EF4-FFF2-40B4-BE49-F238E27FC236}">
              <a16:creationId xmlns:a16="http://schemas.microsoft.com/office/drawing/2014/main" id="{C42A1697-F342-4E17-8C81-E56FA127ACA4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2" name="Text Box 10">
          <a:extLst>
            <a:ext uri="{FF2B5EF4-FFF2-40B4-BE49-F238E27FC236}">
              <a16:creationId xmlns:a16="http://schemas.microsoft.com/office/drawing/2014/main" id="{A4C21920-E292-4D0D-A9CB-0031A71B5C89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3" name="Text Box 10">
          <a:extLst>
            <a:ext uri="{FF2B5EF4-FFF2-40B4-BE49-F238E27FC236}">
              <a16:creationId xmlns:a16="http://schemas.microsoft.com/office/drawing/2014/main" id="{FC7F1DC5-FAA3-49AD-AB4A-8E600B7DEDEC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1143000</xdr:colOff>
      <xdr:row>30</xdr:row>
      <xdr:rowOff>0</xdr:rowOff>
    </xdr:from>
    <xdr:to>
      <xdr:col>1</xdr:col>
      <xdr:colOff>1343025</xdr:colOff>
      <xdr:row>31</xdr:row>
      <xdr:rowOff>19050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D2F60B34-4298-4DCD-BF1B-F3EA85E219FB}"/>
            </a:ext>
          </a:extLst>
        </xdr:cNvPr>
        <xdr:cNvSpPr txBox="1">
          <a:spLocks noChangeArrowheads="1"/>
        </xdr:cNvSpPr>
      </xdr:nvSpPr>
      <xdr:spPr bwMode="auto">
        <a:xfrm>
          <a:off x="1333500" y="5924550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FFFFFF"/>
              </a:solidFill>
              <a:latin typeface="DB Office"/>
            </a:rPr>
            <a:t>4)</a:t>
          </a:r>
          <a:endParaRPr lang="de-DE"/>
        </a:p>
      </xdr:txBody>
    </xdr:sp>
    <xdr:clientData/>
  </xdr:twoCellAnchor>
  <xdr:twoCellAnchor>
    <xdr:from>
      <xdr:col>7</xdr:col>
      <xdr:colOff>9525</xdr:colOff>
      <xdr:row>1</xdr:row>
      <xdr:rowOff>47625</xdr:rowOff>
    </xdr:from>
    <xdr:to>
      <xdr:col>7</xdr:col>
      <xdr:colOff>1438275</xdr:colOff>
      <xdr:row>14</xdr:row>
      <xdr:rowOff>7937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551AD322-802E-42A5-8849-2638DF93591D}"/>
            </a:ext>
          </a:extLst>
        </xdr:cNvPr>
        <xdr:cNvSpPr txBox="1">
          <a:spLocks noChangeArrowheads="1"/>
        </xdr:cNvSpPr>
      </xdr:nvSpPr>
      <xdr:spPr bwMode="auto">
        <a:xfrm>
          <a:off x="8734425" y="104775"/>
          <a:ext cx="1428750" cy="27797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1" i="0" u="sng" strike="noStrike" baseline="0">
              <a:solidFill>
                <a:srgbClr val="FF0000"/>
              </a:solidFill>
              <a:latin typeface="DB Office"/>
            </a:rPr>
            <a:t>Eingabehilfe</a:t>
          </a: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(wird nicht mit ausgedruckt!)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in den Formeln beziehen sich auf die jeweiligen Werte in der Spalte "Gesamtpreis".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mit Klammern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 ) beziehen sich auf die jeweiligen Werte in der Spalte "Einheitspreis".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/>
            <a:t>Bei</a:t>
          </a:r>
          <a:r>
            <a:rPr lang="de-DE" baseline="0"/>
            <a:t>
            </a:t>
          </a:r>
          <a:r>
            <a:rPr lang="de-DE" u="sng" baseline="0"/>
            <a:t>ATWS</a:t>
          </a:r>
          <a:r>
            <a:rPr lang="de-DE" baseline="0"/>
            <a:t> wird</a:t>
          </a:r>
          <a:r>
            <a:rPr lang="de-DE"/>
            <a:t> der Bediener nicht unter Gerät, sondern Personal angegeben.</a:t>
          </a:r>
        </a:p>
        <a:p>
          <a:pPr algn="l" rtl="0">
            <a:defRPr sz="1000"/>
          </a:pPr>
          <a:r>
            <a:rPr lang="de-DE" u="sng"/>
            <a:t>FA</a:t>
          </a:r>
          <a:r>
            <a:rPr lang="de-DE"/>
            <a:t> ist das Umsetzen ab 500m hier zu hinterlegen berücksichtgen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" name="Text Box 10">
          <a:extLst>
            <a:ext uri="{FF2B5EF4-FFF2-40B4-BE49-F238E27FC236}">
              <a16:creationId xmlns:a16="http://schemas.microsoft.com/office/drawing/2014/main" id="{F3135384-82CE-4EAF-A034-DC92AD91DFF7}"/>
            </a:ext>
          </a:extLst>
        </xdr:cNvPr>
        <xdr:cNvSpPr txBox="1">
          <a:spLocks noChangeArrowheads="1"/>
        </xdr:cNvSpPr>
      </xdr:nvSpPr>
      <xdr:spPr bwMode="auto">
        <a:xfrm>
          <a:off x="221932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1581150</xdr:colOff>
      <xdr:row>67</xdr:row>
      <xdr:rowOff>47625</xdr:rowOff>
    </xdr:from>
    <xdr:to>
      <xdr:col>6</xdr:col>
      <xdr:colOff>533400</xdr:colOff>
      <xdr:row>70</xdr:row>
      <xdr:rowOff>104775</xdr:rowOff>
    </xdr:to>
    <xdr:sp macro="" textlink="">
      <xdr:nvSpPr>
        <xdr:cNvPr id="5" name="Text Box 36">
          <a:extLst>
            <a:ext uri="{FF2B5EF4-FFF2-40B4-BE49-F238E27FC236}">
              <a16:creationId xmlns:a16="http://schemas.microsoft.com/office/drawing/2014/main" id="{55046325-59F7-4A01-8C95-62299BDCDB5A}"/>
            </a:ext>
          </a:extLst>
        </xdr:cNvPr>
        <xdr:cNvSpPr txBox="1">
          <a:spLocks noChangeArrowheads="1"/>
        </xdr:cNvSpPr>
      </xdr:nvSpPr>
      <xdr:spPr bwMode="auto">
        <a:xfrm>
          <a:off x="1771650" y="12468225"/>
          <a:ext cx="5505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rtl="0"/>
          <a:r>
            <a:rPr lang="de-DE" sz="1100" b="0" i="0" baseline="0">
              <a:effectLst/>
              <a:latin typeface="DB Office" panose="020B0604020202020204" pitchFamily="34" charset="0"/>
              <a:ea typeface="+mn-ea"/>
              <a:cs typeface="+mn-cs"/>
            </a:rPr>
            <a:t>Angaben zur Preisermittlung (Gerät)</a:t>
          </a:r>
        </a:p>
        <a:p>
          <a:pPr rtl="0"/>
          <a:r>
            <a:rPr lang="de-DE" sz="1000" b="0" i="0" baseline="0">
              <a:effectLst/>
              <a:latin typeface="+mn-lt"/>
              <a:ea typeface="+mn-ea"/>
              <a:cs typeface="+mn-cs"/>
            </a:rPr>
            <a:t>Fachautor: FE.EI-N | </a:t>
          </a:r>
          <a:r>
            <a:rPr lang="de-DE" sz="1100">
              <a:effectLst/>
              <a:latin typeface="+mn-lt"/>
              <a:ea typeface="+mn-ea"/>
              <a:cs typeface="+mn-cs"/>
            </a:rPr>
            <a:t>Bettina Gnielinski</a:t>
          </a:r>
          <a:endParaRPr lang="de-DE" sz="1000">
            <a:effectLst/>
          </a:endParaRPr>
        </a:p>
      </xdr:txBody>
    </xdr:sp>
    <xdr:clientData/>
  </xdr:twoCellAnchor>
  <xdr:twoCellAnchor>
    <xdr:from>
      <xdr:col>0</xdr:col>
      <xdr:colOff>77932</xdr:colOff>
      <xdr:row>67</xdr:row>
      <xdr:rowOff>34636</xdr:rowOff>
    </xdr:from>
    <xdr:to>
      <xdr:col>1</xdr:col>
      <xdr:colOff>801832</xdr:colOff>
      <xdr:row>68</xdr:row>
      <xdr:rowOff>72736</xdr:rowOff>
    </xdr:to>
    <xdr:sp macro="" textlink="">
      <xdr:nvSpPr>
        <xdr:cNvPr id="6" name="Text Box 37">
          <a:extLst>
            <a:ext uri="{FF2B5EF4-FFF2-40B4-BE49-F238E27FC236}">
              <a16:creationId xmlns:a16="http://schemas.microsoft.com/office/drawing/2014/main" id="{618A65C2-C12B-44BD-A573-7E78B80320E6}"/>
            </a:ext>
          </a:extLst>
        </xdr:cNvPr>
        <xdr:cNvSpPr txBox="1">
          <a:spLocks noChangeArrowheads="1"/>
        </xdr:cNvSpPr>
      </xdr:nvSpPr>
      <xdr:spPr bwMode="auto">
        <a:xfrm>
          <a:off x="77932" y="12455236"/>
          <a:ext cx="9144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de-DE">
            <a:latin typeface="DB Office" panose="020B0604020202020204" pitchFamily="34" charset="0"/>
          </a:endParaRPr>
        </a:p>
      </xdr:txBody>
    </xdr:sp>
    <xdr:clientData/>
  </xdr:twoCellAnchor>
  <xdr:twoCellAnchor>
    <xdr:from>
      <xdr:col>6</xdr:col>
      <xdr:colOff>514351</xdr:colOff>
      <xdr:row>68</xdr:row>
      <xdr:rowOff>0</xdr:rowOff>
    </xdr:from>
    <xdr:to>
      <xdr:col>7</xdr:col>
      <xdr:colOff>1</xdr:colOff>
      <xdr:row>70</xdr:row>
      <xdr:rowOff>95250</xdr:rowOff>
    </xdr:to>
    <xdr:sp macro="" textlink="">
      <xdr:nvSpPr>
        <xdr:cNvPr id="7" name="Text Box 38">
          <a:extLst>
            <a:ext uri="{FF2B5EF4-FFF2-40B4-BE49-F238E27FC236}">
              <a16:creationId xmlns:a16="http://schemas.microsoft.com/office/drawing/2014/main" id="{D9C30F5B-C962-4F43-970C-4AE2696590D1}"/>
            </a:ext>
          </a:extLst>
        </xdr:cNvPr>
        <xdr:cNvSpPr txBox="1">
          <a:spLocks noChangeArrowheads="1"/>
        </xdr:cNvSpPr>
      </xdr:nvSpPr>
      <xdr:spPr bwMode="auto">
        <a:xfrm>
          <a:off x="7258051" y="12582525"/>
          <a:ext cx="14668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1/3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14.10.2022</a:t>
          </a:r>
        </a:p>
      </xdr:txBody>
    </xdr:sp>
    <xdr:clientData/>
  </xdr:twoCellAnchor>
  <xdr:twoCellAnchor>
    <xdr:from>
      <xdr:col>0</xdr:col>
      <xdr:colOff>147205</xdr:colOff>
      <xdr:row>67</xdr:row>
      <xdr:rowOff>43296</xdr:rowOff>
    </xdr:from>
    <xdr:to>
      <xdr:col>1</xdr:col>
      <xdr:colOff>823480</xdr:colOff>
      <xdr:row>68</xdr:row>
      <xdr:rowOff>75623</xdr:rowOff>
    </xdr:to>
    <xdr:sp macro="" textlink="">
      <xdr:nvSpPr>
        <xdr:cNvPr id="8" name="Text Box 37">
          <a:extLst>
            <a:ext uri="{FF2B5EF4-FFF2-40B4-BE49-F238E27FC236}">
              <a16:creationId xmlns:a16="http://schemas.microsoft.com/office/drawing/2014/main" id="{6011C89A-E240-4C5C-B055-18106AD240F7}"/>
            </a:ext>
          </a:extLst>
        </xdr:cNvPr>
        <xdr:cNvSpPr txBox="1">
          <a:spLocks noChangeArrowheads="1"/>
        </xdr:cNvSpPr>
      </xdr:nvSpPr>
      <xdr:spPr bwMode="auto">
        <a:xfrm>
          <a:off x="147205" y="12463896"/>
          <a:ext cx="866775" cy="194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  <a:endParaRPr lang="de-DE" sz="1100">
            <a:latin typeface="DB Office" panose="020B0604020202020204" pitchFamily="34" charset="0"/>
          </a:endParaRPr>
        </a:p>
      </xdr:txBody>
    </xdr:sp>
    <xdr:clientData/>
  </xdr:twoCellAnchor>
  <xdr:twoCellAnchor>
    <xdr:from>
      <xdr:col>7</xdr:col>
      <xdr:colOff>38100</xdr:colOff>
      <xdr:row>19</xdr:row>
      <xdr:rowOff>175260</xdr:rowOff>
    </xdr:from>
    <xdr:to>
      <xdr:col>7</xdr:col>
      <xdr:colOff>1219200</xdr:colOff>
      <xdr:row>23</xdr:row>
      <xdr:rowOff>91440</xdr:rowOff>
    </xdr:to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008AD0F9-BF5E-4DB3-B74A-F16F98E83D37}"/>
            </a:ext>
          </a:extLst>
        </xdr:cNvPr>
        <xdr:cNvSpPr txBox="1"/>
      </xdr:nvSpPr>
      <xdr:spPr>
        <a:xfrm>
          <a:off x="8763000" y="4004310"/>
          <a:ext cx="1181100" cy="678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FA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hier max. 500m, </a:t>
          </a:r>
        </a:p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sonst Auf-/ Abbau</a:t>
          </a:r>
        </a:p>
      </xdr:txBody>
    </xdr:sp>
    <xdr:clientData/>
  </xdr:twoCellAnchor>
  <xdr:twoCellAnchor>
    <xdr:from>
      <xdr:col>7</xdr:col>
      <xdr:colOff>7620</xdr:colOff>
      <xdr:row>30</xdr:row>
      <xdr:rowOff>160020</xdr:rowOff>
    </xdr:from>
    <xdr:to>
      <xdr:col>7</xdr:col>
      <xdr:colOff>1463040</xdr:colOff>
      <xdr:row>35</xdr:row>
      <xdr:rowOff>0</xdr:rowOff>
    </xdr:to>
    <xdr:sp macro="" textlink="">
      <xdr:nvSpPr>
        <xdr:cNvPr id="10" name="Textfeld 9">
          <a:extLst>
            <a:ext uri="{FF2B5EF4-FFF2-40B4-BE49-F238E27FC236}">
              <a16:creationId xmlns:a16="http://schemas.microsoft.com/office/drawing/2014/main" id="{35CE90E0-3127-4B2C-98BA-9AA081C02DFF}"/>
            </a:ext>
          </a:extLst>
        </xdr:cNvPr>
        <xdr:cNvSpPr txBox="1"/>
      </xdr:nvSpPr>
      <xdr:spPr>
        <a:xfrm>
          <a:off x="8732520" y="6084570"/>
          <a:ext cx="145542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FA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hier Anzahl Überhöhungsmodule eintragen - 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ATWS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ohne Handeinschalter, sondern separates Gerät</a:t>
          </a:r>
        </a:p>
      </xdr:txBody>
    </xdr:sp>
    <xdr:clientData/>
  </xdr:twoCellAnchor>
  <xdr:twoCellAnchor>
    <xdr:from>
      <xdr:col>7</xdr:col>
      <xdr:colOff>22860</xdr:colOff>
      <xdr:row>49</xdr:row>
      <xdr:rowOff>144780</xdr:rowOff>
    </xdr:from>
    <xdr:to>
      <xdr:col>7</xdr:col>
      <xdr:colOff>1173480</xdr:colOff>
      <xdr:row>53</xdr:row>
      <xdr:rowOff>175260</xdr:rowOff>
    </xdr:to>
    <xdr:sp macro="" textlink="">
      <xdr:nvSpPr>
        <xdr:cNvPr id="11" name="Textfeld 10">
          <a:extLst>
            <a:ext uri="{FF2B5EF4-FFF2-40B4-BE49-F238E27FC236}">
              <a16:creationId xmlns:a16="http://schemas.microsoft.com/office/drawing/2014/main" id="{779AEDC7-530B-467D-9EE2-1EE8B91B41F3}"/>
            </a:ext>
          </a:extLst>
        </xdr:cNvPr>
        <xdr:cNvSpPr txBox="1"/>
      </xdr:nvSpPr>
      <xdr:spPr>
        <a:xfrm>
          <a:off x="8747760" y="9688830"/>
          <a:ext cx="115062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ATWS und Handeinschalter ohne Bedienung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2" name="Text Box 10">
          <a:extLst>
            <a:ext uri="{FF2B5EF4-FFF2-40B4-BE49-F238E27FC236}">
              <a16:creationId xmlns:a16="http://schemas.microsoft.com/office/drawing/2014/main" id="{428D5D2F-4117-489E-9E49-2E5EEF41A01B}"/>
            </a:ext>
          </a:extLst>
        </xdr:cNvPr>
        <xdr:cNvSpPr txBox="1">
          <a:spLocks noChangeArrowheads="1"/>
        </xdr:cNvSpPr>
      </xdr:nvSpPr>
      <xdr:spPr bwMode="auto">
        <a:xfrm>
          <a:off x="221932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3" name="Text Box 10">
          <a:extLst>
            <a:ext uri="{FF2B5EF4-FFF2-40B4-BE49-F238E27FC236}">
              <a16:creationId xmlns:a16="http://schemas.microsoft.com/office/drawing/2014/main" id="{C42D6ED5-1A4F-410C-9B87-0893410278C1}"/>
            </a:ext>
          </a:extLst>
        </xdr:cNvPr>
        <xdr:cNvSpPr txBox="1">
          <a:spLocks noChangeArrowheads="1"/>
        </xdr:cNvSpPr>
      </xdr:nvSpPr>
      <xdr:spPr bwMode="auto">
        <a:xfrm>
          <a:off x="221932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4" name="Text Box 10">
          <a:extLst>
            <a:ext uri="{FF2B5EF4-FFF2-40B4-BE49-F238E27FC236}">
              <a16:creationId xmlns:a16="http://schemas.microsoft.com/office/drawing/2014/main" id="{CF8AF6FE-2AFF-4234-9CC7-4483F4435064}"/>
            </a:ext>
          </a:extLst>
        </xdr:cNvPr>
        <xdr:cNvSpPr txBox="1">
          <a:spLocks noChangeArrowheads="1"/>
        </xdr:cNvSpPr>
      </xdr:nvSpPr>
      <xdr:spPr bwMode="auto">
        <a:xfrm>
          <a:off x="221932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5" name="Text Box 10">
          <a:extLst>
            <a:ext uri="{FF2B5EF4-FFF2-40B4-BE49-F238E27FC236}">
              <a16:creationId xmlns:a16="http://schemas.microsoft.com/office/drawing/2014/main" id="{014304A5-1B68-4DB7-8869-3E103B71E22E}"/>
            </a:ext>
          </a:extLst>
        </xdr:cNvPr>
        <xdr:cNvSpPr txBox="1">
          <a:spLocks noChangeArrowheads="1"/>
        </xdr:cNvSpPr>
      </xdr:nvSpPr>
      <xdr:spPr bwMode="auto">
        <a:xfrm>
          <a:off x="221932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6" name="Text Box 10">
          <a:extLst>
            <a:ext uri="{FF2B5EF4-FFF2-40B4-BE49-F238E27FC236}">
              <a16:creationId xmlns:a16="http://schemas.microsoft.com/office/drawing/2014/main" id="{253C83EF-560E-418A-AFF8-35E4D16993F9}"/>
            </a:ext>
          </a:extLst>
        </xdr:cNvPr>
        <xdr:cNvSpPr txBox="1">
          <a:spLocks noChangeArrowheads="1"/>
        </xdr:cNvSpPr>
      </xdr:nvSpPr>
      <xdr:spPr bwMode="auto">
        <a:xfrm>
          <a:off x="221932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7" name="Text Box 10">
          <a:extLst>
            <a:ext uri="{FF2B5EF4-FFF2-40B4-BE49-F238E27FC236}">
              <a16:creationId xmlns:a16="http://schemas.microsoft.com/office/drawing/2014/main" id="{F658A22A-DD64-4B6E-AFE0-31F9573AA504}"/>
            </a:ext>
          </a:extLst>
        </xdr:cNvPr>
        <xdr:cNvSpPr txBox="1">
          <a:spLocks noChangeArrowheads="1"/>
        </xdr:cNvSpPr>
      </xdr:nvSpPr>
      <xdr:spPr bwMode="auto">
        <a:xfrm>
          <a:off x="221932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8" name="Text Box 10">
          <a:extLst>
            <a:ext uri="{FF2B5EF4-FFF2-40B4-BE49-F238E27FC236}">
              <a16:creationId xmlns:a16="http://schemas.microsoft.com/office/drawing/2014/main" id="{1983F98A-955D-44C1-B51C-101C638E75F2}"/>
            </a:ext>
          </a:extLst>
        </xdr:cNvPr>
        <xdr:cNvSpPr txBox="1">
          <a:spLocks noChangeArrowheads="1"/>
        </xdr:cNvSpPr>
      </xdr:nvSpPr>
      <xdr:spPr bwMode="auto">
        <a:xfrm>
          <a:off x="221932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9" name="Text Box 10">
          <a:extLst>
            <a:ext uri="{FF2B5EF4-FFF2-40B4-BE49-F238E27FC236}">
              <a16:creationId xmlns:a16="http://schemas.microsoft.com/office/drawing/2014/main" id="{4EDDC1AE-A43F-4690-A5FF-D720200D0C79}"/>
            </a:ext>
          </a:extLst>
        </xdr:cNvPr>
        <xdr:cNvSpPr txBox="1">
          <a:spLocks noChangeArrowheads="1"/>
        </xdr:cNvSpPr>
      </xdr:nvSpPr>
      <xdr:spPr bwMode="auto">
        <a:xfrm>
          <a:off x="221932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0" name="Text Box 10">
          <a:extLst>
            <a:ext uri="{FF2B5EF4-FFF2-40B4-BE49-F238E27FC236}">
              <a16:creationId xmlns:a16="http://schemas.microsoft.com/office/drawing/2014/main" id="{668B5661-213C-4F57-BCAB-AA65DC000810}"/>
            </a:ext>
          </a:extLst>
        </xdr:cNvPr>
        <xdr:cNvSpPr txBox="1">
          <a:spLocks noChangeArrowheads="1"/>
        </xdr:cNvSpPr>
      </xdr:nvSpPr>
      <xdr:spPr bwMode="auto">
        <a:xfrm>
          <a:off x="221932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1" name="Text Box 10">
          <a:extLst>
            <a:ext uri="{FF2B5EF4-FFF2-40B4-BE49-F238E27FC236}">
              <a16:creationId xmlns:a16="http://schemas.microsoft.com/office/drawing/2014/main" id="{9B4926DE-E421-47C7-95B6-7AC98C3541DD}"/>
            </a:ext>
          </a:extLst>
        </xdr:cNvPr>
        <xdr:cNvSpPr txBox="1">
          <a:spLocks noChangeArrowheads="1"/>
        </xdr:cNvSpPr>
      </xdr:nvSpPr>
      <xdr:spPr bwMode="auto">
        <a:xfrm>
          <a:off x="221932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2" name="Text Box 10">
          <a:extLst>
            <a:ext uri="{FF2B5EF4-FFF2-40B4-BE49-F238E27FC236}">
              <a16:creationId xmlns:a16="http://schemas.microsoft.com/office/drawing/2014/main" id="{C5C0CDEA-79BD-4808-9DC1-9818627455BE}"/>
            </a:ext>
          </a:extLst>
        </xdr:cNvPr>
        <xdr:cNvSpPr txBox="1">
          <a:spLocks noChangeArrowheads="1"/>
        </xdr:cNvSpPr>
      </xdr:nvSpPr>
      <xdr:spPr bwMode="auto">
        <a:xfrm>
          <a:off x="221932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3" name="Text Box 10">
          <a:extLst>
            <a:ext uri="{FF2B5EF4-FFF2-40B4-BE49-F238E27FC236}">
              <a16:creationId xmlns:a16="http://schemas.microsoft.com/office/drawing/2014/main" id="{C1D17550-7E3B-4E5B-9071-1F2C42B66478}"/>
            </a:ext>
          </a:extLst>
        </xdr:cNvPr>
        <xdr:cNvSpPr txBox="1">
          <a:spLocks noChangeArrowheads="1"/>
        </xdr:cNvSpPr>
      </xdr:nvSpPr>
      <xdr:spPr bwMode="auto">
        <a:xfrm>
          <a:off x="221932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4" name="Text Box 10">
          <a:extLst>
            <a:ext uri="{FF2B5EF4-FFF2-40B4-BE49-F238E27FC236}">
              <a16:creationId xmlns:a16="http://schemas.microsoft.com/office/drawing/2014/main" id="{5F927538-C56A-44D6-B3D4-2F178BDD5772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5" name="Text Box 10">
          <a:extLst>
            <a:ext uri="{FF2B5EF4-FFF2-40B4-BE49-F238E27FC236}">
              <a16:creationId xmlns:a16="http://schemas.microsoft.com/office/drawing/2014/main" id="{17571BCC-91A7-4DA1-847A-456150D5F2A3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6" name="Text Box 10">
          <a:extLst>
            <a:ext uri="{FF2B5EF4-FFF2-40B4-BE49-F238E27FC236}">
              <a16:creationId xmlns:a16="http://schemas.microsoft.com/office/drawing/2014/main" id="{F8BA230A-C7C2-4DFA-89B9-BF79A63A8245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7" name="Text Box 10">
          <a:extLst>
            <a:ext uri="{FF2B5EF4-FFF2-40B4-BE49-F238E27FC236}">
              <a16:creationId xmlns:a16="http://schemas.microsoft.com/office/drawing/2014/main" id="{BE68A44B-8774-4F36-8AB4-57C5B26CA6BA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8" name="Text Box 10">
          <a:extLst>
            <a:ext uri="{FF2B5EF4-FFF2-40B4-BE49-F238E27FC236}">
              <a16:creationId xmlns:a16="http://schemas.microsoft.com/office/drawing/2014/main" id="{43784E34-7165-468D-9A18-052812BFC303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9" name="Text Box 10">
          <a:extLst>
            <a:ext uri="{FF2B5EF4-FFF2-40B4-BE49-F238E27FC236}">
              <a16:creationId xmlns:a16="http://schemas.microsoft.com/office/drawing/2014/main" id="{43BBC398-6F19-4830-9E85-A24115B2593A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0" name="Text Box 10">
          <a:extLst>
            <a:ext uri="{FF2B5EF4-FFF2-40B4-BE49-F238E27FC236}">
              <a16:creationId xmlns:a16="http://schemas.microsoft.com/office/drawing/2014/main" id="{A34302C7-3193-4AE1-B924-0C29566F08D7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1" name="Text Box 10">
          <a:extLst>
            <a:ext uri="{FF2B5EF4-FFF2-40B4-BE49-F238E27FC236}">
              <a16:creationId xmlns:a16="http://schemas.microsoft.com/office/drawing/2014/main" id="{6413B373-08A9-4C29-A150-5B7DF7135682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2" name="Text Box 10">
          <a:extLst>
            <a:ext uri="{FF2B5EF4-FFF2-40B4-BE49-F238E27FC236}">
              <a16:creationId xmlns:a16="http://schemas.microsoft.com/office/drawing/2014/main" id="{E79EEB88-E9A3-4E3E-8DF2-3DEDFF81FBB2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3" name="Text Box 10">
          <a:extLst>
            <a:ext uri="{FF2B5EF4-FFF2-40B4-BE49-F238E27FC236}">
              <a16:creationId xmlns:a16="http://schemas.microsoft.com/office/drawing/2014/main" id="{FD1C99B6-3014-4985-9032-B179AFF2DACF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4" name="Text Box 10">
          <a:extLst>
            <a:ext uri="{FF2B5EF4-FFF2-40B4-BE49-F238E27FC236}">
              <a16:creationId xmlns:a16="http://schemas.microsoft.com/office/drawing/2014/main" id="{A9E46D41-04A3-4588-8724-A279CFDB3728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5" name="Text Box 10">
          <a:extLst>
            <a:ext uri="{FF2B5EF4-FFF2-40B4-BE49-F238E27FC236}">
              <a16:creationId xmlns:a16="http://schemas.microsoft.com/office/drawing/2014/main" id="{2C1E4139-2DEA-4AC5-86F9-0DECC226AEDC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6" name="Text Box 10">
          <a:extLst>
            <a:ext uri="{FF2B5EF4-FFF2-40B4-BE49-F238E27FC236}">
              <a16:creationId xmlns:a16="http://schemas.microsoft.com/office/drawing/2014/main" id="{FD89D626-6A0A-48B6-982A-FF2D82E70C81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7" name="Text Box 10">
          <a:extLst>
            <a:ext uri="{FF2B5EF4-FFF2-40B4-BE49-F238E27FC236}">
              <a16:creationId xmlns:a16="http://schemas.microsoft.com/office/drawing/2014/main" id="{99592400-AD24-4059-9C59-2B549D43A114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8" name="Text Box 10">
          <a:extLst>
            <a:ext uri="{FF2B5EF4-FFF2-40B4-BE49-F238E27FC236}">
              <a16:creationId xmlns:a16="http://schemas.microsoft.com/office/drawing/2014/main" id="{0525D1E9-2895-493A-A209-07D607BA3527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9" name="Text Box 10">
          <a:extLst>
            <a:ext uri="{FF2B5EF4-FFF2-40B4-BE49-F238E27FC236}">
              <a16:creationId xmlns:a16="http://schemas.microsoft.com/office/drawing/2014/main" id="{05D9CE14-90DA-484C-AB56-96E31449C3E6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0" name="Text Box 10">
          <a:extLst>
            <a:ext uri="{FF2B5EF4-FFF2-40B4-BE49-F238E27FC236}">
              <a16:creationId xmlns:a16="http://schemas.microsoft.com/office/drawing/2014/main" id="{9FA9B72B-CD4C-44CA-AAE9-3AEB3BC28E52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1" name="Text Box 10">
          <a:extLst>
            <a:ext uri="{FF2B5EF4-FFF2-40B4-BE49-F238E27FC236}">
              <a16:creationId xmlns:a16="http://schemas.microsoft.com/office/drawing/2014/main" id="{E107B4AB-F40B-480C-8AFF-EA51C22BD437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2" name="Text Box 10">
          <a:extLst>
            <a:ext uri="{FF2B5EF4-FFF2-40B4-BE49-F238E27FC236}">
              <a16:creationId xmlns:a16="http://schemas.microsoft.com/office/drawing/2014/main" id="{3FC8E1CE-6ED6-4906-BC72-633F28F99E0D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3" name="Text Box 10">
          <a:extLst>
            <a:ext uri="{FF2B5EF4-FFF2-40B4-BE49-F238E27FC236}">
              <a16:creationId xmlns:a16="http://schemas.microsoft.com/office/drawing/2014/main" id="{82AE7AB1-B05C-4DE1-87C7-D3468B311EE7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1143000</xdr:colOff>
      <xdr:row>30</xdr:row>
      <xdr:rowOff>0</xdr:rowOff>
    </xdr:from>
    <xdr:to>
      <xdr:col>1</xdr:col>
      <xdr:colOff>1343025</xdr:colOff>
      <xdr:row>31</xdr:row>
      <xdr:rowOff>19050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8FCF875-8044-4A0E-9716-72201EBF540E}"/>
            </a:ext>
          </a:extLst>
        </xdr:cNvPr>
        <xdr:cNvSpPr txBox="1">
          <a:spLocks noChangeArrowheads="1"/>
        </xdr:cNvSpPr>
      </xdr:nvSpPr>
      <xdr:spPr bwMode="auto">
        <a:xfrm>
          <a:off x="1333500" y="5924550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FFFFFF"/>
              </a:solidFill>
              <a:latin typeface="DB Office"/>
            </a:rPr>
            <a:t>4)</a:t>
          </a:r>
          <a:endParaRPr lang="de-DE"/>
        </a:p>
      </xdr:txBody>
    </xdr:sp>
    <xdr:clientData/>
  </xdr:twoCellAnchor>
  <xdr:twoCellAnchor>
    <xdr:from>
      <xdr:col>7</xdr:col>
      <xdr:colOff>9525</xdr:colOff>
      <xdr:row>1</xdr:row>
      <xdr:rowOff>47625</xdr:rowOff>
    </xdr:from>
    <xdr:to>
      <xdr:col>7</xdr:col>
      <xdr:colOff>1438275</xdr:colOff>
      <xdr:row>14</xdr:row>
      <xdr:rowOff>7937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E9C5FAED-1EF5-497B-B5CE-21E3664D10C6}"/>
            </a:ext>
          </a:extLst>
        </xdr:cNvPr>
        <xdr:cNvSpPr txBox="1">
          <a:spLocks noChangeArrowheads="1"/>
        </xdr:cNvSpPr>
      </xdr:nvSpPr>
      <xdr:spPr bwMode="auto">
        <a:xfrm>
          <a:off x="8734425" y="104775"/>
          <a:ext cx="1428750" cy="27797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1" i="0" u="sng" strike="noStrike" baseline="0">
              <a:solidFill>
                <a:srgbClr val="FF0000"/>
              </a:solidFill>
              <a:latin typeface="DB Office"/>
            </a:rPr>
            <a:t>Eingabehilfe</a:t>
          </a: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(wird nicht mit ausgedruckt!)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in den Formeln beziehen sich auf die jeweiligen Werte in der Spalte "Gesamtpreis".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mit Klammern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 ) beziehen sich auf die jeweiligen Werte in der Spalte "Einheitspreis".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/>
            <a:t>Bei</a:t>
          </a:r>
          <a:r>
            <a:rPr lang="de-DE" baseline="0"/>
            <a:t>
            </a:t>
          </a:r>
          <a:r>
            <a:rPr lang="de-DE" u="sng" baseline="0"/>
            <a:t>ATWS</a:t>
          </a:r>
          <a:r>
            <a:rPr lang="de-DE" baseline="0"/>
            <a:t> wird</a:t>
          </a:r>
          <a:r>
            <a:rPr lang="de-DE"/>
            <a:t> der Bediener nicht unter Gerät, sondern Personal angegeben.</a:t>
          </a:r>
        </a:p>
        <a:p>
          <a:pPr algn="l" rtl="0">
            <a:defRPr sz="1000"/>
          </a:pPr>
          <a:r>
            <a:rPr lang="de-DE" u="sng"/>
            <a:t>FA</a:t>
          </a:r>
          <a:r>
            <a:rPr lang="de-DE"/>
            <a:t> ist das Umsetzen ab 500m hier zu hinterlegen berücksichtgen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" name="Text Box 10">
          <a:extLst>
            <a:ext uri="{FF2B5EF4-FFF2-40B4-BE49-F238E27FC236}">
              <a16:creationId xmlns:a16="http://schemas.microsoft.com/office/drawing/2014/main" id="{36C8C37E-9661-4404-A632-CFBBF15D6B73}"/>
            </a:ext>
          </a:extLst>
        </xdr:cNvPr>
        <xdr:cNvSpPr txBox="1">
          <a:spLocks noChangeArrowheads="1"/>
        </xdr:cNvSpPr>
      </xdr:nvSpPr>
      <xdr:spPr bwMode="auto">
        <a:xfrm>
          <a:off x="221932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1581150</xdr:colOff>
      <xdr:row>67</xdr:row>
      <xdr:rowOff>47625</xdr:rowOff>
    </xdr:from>
    <xdr:to>
      <xdr:col>6</xdr:col>
      <xdr:colOff>533400</xdr:colOff>
      <xdr:row>70</xdr:row>
      <xdr:rowOff>104775</xdr:rowOff>
    </xdr:to>
    <xdr:sp macro="" textlink="">
      <xdr:nvSpPr>
        <xdr:cNvPr id="5" name="Text Box 36">
          <a:extLst>
            <a:ext uri="{FF2B5EF4-FFF2-40B4-BE49-F238E27FC236}">
              <a16:creationId xmlns:a16="http://schemas.microsoft.com/office/drawing/2014/main" id="{4F8F97BA-DFF3-4C8B-B80C-E9030FFC5007}"/>
            </a:ext>
          </a:extLst>
        </xdr:cNvPr>
        <xdr:cNvSpPr txBox="1">
          <a:spLocks noChangeArrowheads="1"/>
        </xdr:cNvSpPr>
      </xdr:nvSpPr>
      <xdr:spPr bwMode="auto">
        <a:xfrm>
          <a:off x="1771650" y="12468225"/>
          <a:ext cx="5505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rtl="0"/>
          <a:r>
            <a:rPr lang="de-DE" sz="1100" b="0" i="0" baseline="0">
              <a:effectLst/>
              <a:latin typeface="DB Office" panose="020B0604020202020204" pitchFamily="34" charset="0"/>
              <a:ea typeface="+mn-ea"/>
              <a:cs typeface="+mn-cs"/>
            </a:rPr>
            <a:t>Angaben zur Preisermittlung (Gerät)</a:t>
          </a:r>
        </a:p>
        <a:p>
          <a:pPr rtl="0"/>
          <a:r>
            <a:rPr lang="de-DE" sz="1000" b="0" i="0" baseline="0">
              <a:effectLst/>
              <a:latin typeface="+mn-lt"/>
              <a:ea typeface="+mn-ea"/>
              <a:cs typeface="+mn-cs"/>
            </a:rPr>
            <a:t>Fachautor: FE.EI-N | </a:t>
          </a:r>
          <a:r>
            <a:rPr lang="de-DE" sz="1100">
              <a:effectLst/>
              <a:latin typeface="+mn-lt"/>
              <a:ea typeface="+mn-ea"/>
              <a:cs typeface="+mn-cs"/>
            </a:rPr>
            <a:t>Bettina Gnielinski</a:t>
          </a:r>
          <a:endParaRPr lang="de-DE" sz="1000">
            <a:effectLst/>
          </a:endParaRPr>
        </a:p>
      </xdr:txBody>
    </xdr:sp>
    <xdr:clientData/>
  </xdr:twoCellAnchor>
  <xdr:twoCellAnchor>
    <xdr:from>
      <xdr:col>0</xdr:col>
      <xdr:colOff>77932</xdr:colOff>
      <xdr:row>67</xdr:row>
      <xdr:rowOff>34636</xdr:rowOff>
    </xdr:from>
    <xdr:to>
      <xdr:col>1</xdr:col>
      <xdr:colOff>801832</xdr:colOff>
      <xdr:row>68</xdr:row>
      <xdr:rowOff>72736</xdr:rowOff>
    </xdr:to>
    <xdr:sp macro="" textlink="">
      <xdr:nvSpPr>
        <xdr:cNvPr id="6" name="Text Box 37">
          <a:extLst>
            <a:ext uri="{FF2B5EF4-FFF2-40B4-BE49-F238E27FC236}">
              <a16:creationId xmlns:a16="http://schemas.microsoft.com/office/drawing/2014/main" id="{2E48EC59-72EA-44BD-8C85-4EE5CC3410B3}"/>
            </a:ext>
          </a:extLst>
        </xdr:cNvPr>
        <xdr:cNvSpPr txBox="1">
          <a:spLocks noChangeArrowheads="1"/>
        </xdr:cNvSpPr>
      </xdr:nvSpPr>
      <xdr:spPr bwMode="auto">
        <a:xfrm>
          <a:off x="77932" y="12455236"/>
          <a:ext cx="9144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de-DE">
            <a:latin typeface="DB Office" panose="020B0604020202020204" pitchFamily="34" charset="0"/>
          </a:endParaRPr>
        </a:p>
      </xdr:txBody>
    </xdr:sp>
    <xdr:clientData/>
  </xdr:twoCellAnchor>
  <xdr:twoCellAnchor>
    <xdr:from>
      <xdr:col>6</xdr:col>
      <xdr:colOff>514351</xdr:colOff>
      <xdr:row>68</xdr:row>
      <xdr:rowOff>0</xdr:rowOff>
    </xdr:from>
    <xdr:to>
      <xdr:col>7</xdr:col>
      <xdr:colOff>1</xdr:colOff>
      <xdr:row>70</xdr:row>
      <xdr:rowOff>95250</xdr:rowOff>
    </xdr:to>
    <xdr:sp macro="" textlink="">
      <xdr:nvSpPr>
        <xdr:cNvPr id="7" name="Text Box 38">
          <a:extLst>
            <a:ext uri="{FF2B5EF4-FFF2-40B4-BE49-F238E27FC236}">
              <a16:creationId xmlns:a16="http://schemas.microsoft.com/office/drawing/2014/main" id="{8188A3C4-2AD4-4452-AF8D-7FBAC08DA434}"/>
            </a:ext>
          </a:extLst>
        </xdr:cNvPr>
        <xdr:cNvSpPr txBox="1">
          <a:spLocks noChangeArrowheads="1"/>
        </xdr:cNvSpPr>
      </xdr:nvSpPr>
      <xdr:spPr bwMode="auto">
        <a:xfrm>
          <a:off x="7258051" y="12582525"/>
          <a:ext cx="14668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1/3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14.10.2022</a:t>
          </a:r>
        </a:p>
      </xdr:txBody>
    </xdr:sp>
    <xdr:clientData/>
  </xdr:twoCellAnchor>
  <xdr:twoCellAnchor>
    <xdr:from>
      <xdr:col>0</xdr:col>
      <xdr:colOff>147205</xdr:colOff>
      <xdr:row>67</xdr:row>
      <xdr:rowOff>43296</xdr:rowOff>
    </xdr:from>
    <xdr:to>
      <xdr:col>1</xdr:col>
      <xdr:colOff>823480</xdr:colOff>
      <xdr:row>68</xdr:row>
      <xdr:rowOff>75623</xdr:rowOff>
    </xdr:to>
    <xdr:sp macro="" textlink="">
      <xdr:nvSpPr>
        <xdr:cNvPr id="8" name="Text Box 37">
          <a:extLst>
            <a:ext uri="{FF2B5EF4-FFF2-40B4-BE49-F238E27FC236}">
              <a16:creationId xmlns:a16="http://schemas.microsoft.com/office/drawing/2014/main" id="{41C3C891-9F5E-45C7-AC4F-EA824A431C38}"/>
            </a:ext>
          </a:extLst>
        </xdr:cNvPr>
        <xdr:cNvSpPr txBox="1">
          <a:spLocks noChangeArrowheads="1"/>
        </xdr:cNvSpPr>
      </xdr:nvSpPr>
      <xdr:spPr bwMode="auto">
        <a:xfrm>
          <a:off x="147205" y="12463896"/>
          <a:ext cx="866775" cy="194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  <a:endParaRPr lang="de-DE" sz="1100">
            <a:latin typeface="DB Office" panose="020B0604020202020204" pitchFamily="34" charset="0"/>
          </a:endParaRPr>
        </a:p>
      </xdr:txBody>
    </xdr:sp>
    <xdr:clientData/>
  </xdr:twoCellAnchor>
  <xdr:twoCellAnchor>
    <xdr:from>
      <xdr:col>7</xdr:col>
      <xdr:colOff>38100</xdr:colOff>
      <xdr:row>19</xdr:row>
      <xdr:rowOff>175260</xdr:rowOff>
    </xdr:from>
    <xdr:to>
      <xdr:col>7</xdr:col>
      <xdr:colOff>1219200</xdr:colOff>
      <xdr:row>23</xdr:row>
      <xdr:rowOff>91440</xdr:rowOff>
    </xdr:to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2213B08D-5803-41C7-82E6-E1739C8C884C}"/>
            </a:ext>
          </a:extLst>
        </xdr:cNvPr>
        <xdr:cNvSpPr txBox="1"/>
      </xdr:nvSpPr>
      <xdr:spPr>
        <a:xfrm>
          <a:off x="8763000" y="4004310"/>
          <a:ext cx="1181100" cy="678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FA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hier max. 500m, </a:t>
          </a:r>
        </a:p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sonst Auf-/ Abbau</a:t>
          </a:r>
        </a:p>
      </xdr:txBody>
    </xdr:sp>
    <xdr:clientData/>
  </xdr:twoCellAnchor>
  <xdr:twoCellAnchor>
    <xdr:from>
      <xdr:col>7</xdr:col>
      <xdr:colOff>7620</xdr:colOff>
      <xdr:row>30</xdr:row>
      <xdr:rowOff>160020</xdr:rowOff>
    </xdr:from>
    <xdr:to>
      <xdr:col>7</xdr:col>
      <xdr:colOff>1463040</xdr:colOff>
      <xdr:row>35</xdr:row>
      <xdr:rowOff>0</xdr:rowOff>
    </xdr:to>
    <xdr:sp macro="" textlink="">
      <xdr:nvSpPr>
        <xdr:cNvPr id="10" name="Textfeld 9">
          <a:extLst>
            <a:ext uri="{FF2B5EF4-FFF2-40B4-BE49-F238E27FC236}">
              <a16:creationId xmlns:a16="http://schemas.microsoft.com/office/drawing/2014/main" id="{6940A633-7661-4BB4-A2B3-294926B9FF43}"/>
            </a:ext>
          </a:extLst>
        </xdr:cNvPr>
        <xdr:cNvSpPr txBox="1"/>
      </xdr:nvSpPr>
      <xdr:spPr>
        <a:xfrm>
          <a:off x="8732520" y="6084570"/>
          <a:ext cx="145542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FA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hier Anzahl Überhöhungsmodule eintragen - 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ATWS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ohne Handeinschalter, sondern separates Gerät</a:t>
          </a:r>
        </a:p>
      </xdr:txBody>
    </xdr:sp>
    <xdr:clientData/>
  </xdr:twoCellAnchor>
  <xdr:twoCellAnchor>
    <xdr:from>
      <xdr:col>7</xdr:col>
      <xdr:colOff>22860</xdr:colOff>
      <xdr:row>49</xdr:row>
      <xdr:rowOff>144780</xdr:rowOff>
    </xdr:from>
    <xdr:to>
      <xdr:col>7</xdr:col>
      <xdr:colOff>1173480</xdr:colOff>
      <xdr:row>53</xdr:row>
      <xdr:rowOff>175260</xdr:rowOff>
    </xdr:to>
    <xdr:sp macro="" textlink="">
      <xdr:nvSpPr>
        <xdr:cNvPr id="11" name="Textfeld 10">
          <a:extLst>
            <a:ext uri="{FF2B5EF4-FFF2-40B4-BE49-F238E27FC236}">
              <a16:creationId xmlns:a16="http://schemas.microsoft.com/office/drawing/2014/main" id="{F1A19E8D-B3D5-4E42-A860-DD697B4A7D1B}"/>
            </a:ext>
          </a:extLst>
        </xdr:cNvPr>
        <xdr:cNvSpPr txBox="1"/>
      </xdr:nvSpPr>
      <xdr:spPr>
        <a:xfrm>
          <a:off x="8747760" y="9688830"/>
          <a:ext cx="115062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ATWS und Handeinschalter ohne Bedienung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2" name="Text Box 10">
          <a:extLst>
            <a:ext uri="{FF2B5EF4-FFF2-40B4-BE49-F238E27FC236}">
              <a16:creationId xmlns:a16="http://schemas.microsoft.com/office/drawing/2014/main" id="{7A20EDA9-9C1C-4EE2-AA0C-BB7148E06436}"/>
            </a:ext>
          </a:extLst>
        </xdr:cNvPr>
        <xdr:cNvSpPr txBox="1">
          <a:spLocks noChangeArrowheads="1"/>
        </xdr:cNvSpPr>
      </xdr:nvSpPr>
      <xdr:spPr bwMode="auto">
        <a:xfrm>
          <a:off x="221932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3" name="Text Box 10">
          <a:extLst>
            <a:ext uri="{FF2B5EF4-FFF2-40B4-BE49-F238E27FC236}">
              <a16:creationId xmlns:a16="http://schemas.microsoft.com/office/drawing/2014/main" id="{9B3A2472-C740-44F7-9597-D40FB6107187}"/>
            </a:ext>
          </a:extLst>
        </xdr:cNvPr>
        <xdr:cNvSpPr txBox="1">
          <a:spLocks noChangeArrowheads="1"/>
        </xdr:cNvSpPr>
      </xdr:nvSpPr>
      <xdr:spPr bwMode="auto">
        <a:xfrm>
          <a:off x="221932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4" name="Text Box 10">
          <a:extLst>
            <a:ext uri="{FF2B5EF4-FFF2-40B4-BE49-F238E27FC236}">
              <a16:creationId xmlns:a16="http://schemas.microsoft.com/office/drawing/2014/main" id="{2B40A763-53F8-44C4-BAA7-9BF38556D57A}"/>
            </a:ext>
          </a:extLst>
        </xdr:cNvPr>
        <xdr:cNvSpPr txBox="1">
          <a:spLocks noChangeArrowheads="1"/>
        </xdr:cNvSpPr>
      </xdr:nvSpPr>
      <xdr:spPr bwMode="auto">
        <a:xfrm>
          <a:off x="24784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5" name="Text Box 10">
          <a:extLst>
            <a:ext uri="{FF2B5EF4-FFF2-40B4-BE49-F238E27FC236}">
              <a16:creationId xmlns:a16="http://schemas.microsoft.com/office/drawing/2014/main" id="{2C2D7ECC-B183-420E-96DA-F6523C212C13}"/>
            </a:ext>
          </a:extLst>
        </xdr:cNvPr>
        <xdr:cNvSpPr txBox="1">
          <a:spLocks noChangeArrowheads="1"/>
        </xdr:cNvSpPr>
      </xdr:nvSpPr>
      <xdr:spPr bwMode="auto">
        <a:xfrm>
          <a:off x="24784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8" name="Text Box 10">
          <a:extLst>
            <a:ext uri="{FF2B5EF4-FFF2-40B4-BE49-F238E27FC236}">
              <a16:creationId xmlns:a16="http://schemas.microsoft.com/office/drawing/2014/main" id="{E8F28531-423D-424A-A2F6-4CFF08BFD333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9" name="Text Box 10">
          <a:extLst>
            <a:ext uri="{FF2B5EF4-FFF2-40B4-BE49-F238E27FC236}">
              <a16:creationId xmlns:a16="http://schemas.microsoft.com/office/drawing/2014/main" id="{0FB0BB1D-9FB0-46D0-88E2-D1C5E8711D83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6" name="Text Box 10">
          <a:extLst>
            <a:ext uri="{FF2B5EF4-FFF2-40B4-BE49-F238E27FC236}">
              <a16:creationId xmlns:a16="http://schemas.microsoft.com/office/drawing/2014/main" id="{43A5E479-611B-4560-ABE3-205AF0BCD315}"/>
            </a:ext>
          </a:extLst>
        </xdr:cNvPr>
        <xdr:cNvSpPr txBox="1">
          <a:spLocks noChangeArrowheads="1"/>
        </xdr:cNvSpPr>
      </xdr:nvSpPr>
      <xdr:spPr bwMode="auto">
        <a:xfrm>
          <a:off x="24784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7" name="Text Box 10">
          <a:extLst>
            <a:ext uri="{FF2B5EF4-FFF2-40B4-BE49-F238E27FC236}">
              <a16:creationId xmlns:a16="http://schemas.microsoft.com/office/drawing/2014/main" id="{A998BA3D-0013-4339-B102-BF3BD556E1F6}"/>
            </a:ext>
          </a:extLst>
        </xdr:cNvPr>
        <xdr:cNvSpPr txBox="1">
          <a:spLocks noChangeArrowheads="1"/>
        </xdr:cNvSpPr>
      </xdr:nvSpPr>
      <xdr:spPr bwMode="auto">
        <a:xfrm>
          <a:off x="24784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0" name="Text Box 10">
          <a:extLst>
            <a:ext uri="{FF2B5EF4-FFF2-40B4-BE49-F238E27FC236}">
              <a16:creationId xmlns:a16="http://schemas.microsoft.com/office/drawing/2014/main" id="{E9D6D5D8-FCAD-45E1-8BAB-A04475872F04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1" name="Text Box 10">
          <a:extLst>
            <a:ext uri="{FF2B5EF4-FFF2-40B4-BE49-F238E27FC236}">
              <a16:creationId xmlns:a16="http://schemas.microsoft.com/office/drawing/2014/main" id="{ED97FD63-C81A-4879-BBAA-52B73ED6D295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2" name="Text Box 10">
          <a:extLst>
            <a:ext uri="{FF2B5EF4-FFF2-40B4-BE49-F238E27FC236}">
              <a16:creationId xmlns:a16="http://schemas.microsoft.com/office/drawing/2014/main" id="{6943974B-DDC1-4CA7-93A6-A3BBD8D0B1F7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3" name="Text Box 10">
          <a:extLst>
            <a:ext uri="{FF2B5EF4-FFF2-40B4-BE49-F238E27FC236}">
              <a16:creationId xmlns:a16="http://schemas.microsoft.com/office/drawing/2014/main" id="{131F2B4E-B58D-4862-9424-A5B24B3431FA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4" name="Text Box 10">
          <a:extLst>
            <a:ext uri="{FF2B5EF4-FFF2-40B4-BE49-F238E27FC236}">
              <a16:creationId xmlns:a16="http://schemas.microsoft.com/office/drawing/2014/main" id="{7D9D9717-428F-4A18-96A2-EF3357C8276B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5" name="Text Box 10">
          <a:extLst>
            <a:ext uri="{FF2B5EF4-FFF2-40B4-BE49-F238E27FC236}">
              <a16:creationId xmlns:a16="http://schemas.microsoft.com/office/drawing/2014/main" id="{215E488E-1068-4C4A-8C63-2F90E5900294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6" name="Text Box 10">
          <a:extLst>
            <a:ext uri="{FF2B5EF4-FFF2-40B4-BE49-F238E27FC236}">
              <a16:creationId xmlns:a16="http://schemas.microsoft.com/office/drawing/2014/main" id="{77772644-9C4C-4F34-A781-83C3CF9B2E87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7" name="Text Box 10">
          <a:extLst>
            <a:ext uri="{FF2B5EF4-FFF2-40B4-BE49-F238E27FC236}">
              <a16:creationId xmlns:a16="http://schemas.microsoft.com/office/drawing/2014/main" id="{E0381843-3FD8-45C0-98C2-9A8F4951709B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8" name="Text Box 10">
          <a:extLst>
            <a:ext uri="{FF2B5EF4-FFF2-40B4-BE49-F238E27FC236}">
              <a16:creationId xmlns:a16="http://schemas.microsoft.com/office/drawing/2014/main" id="{22286CBE-AFC0-4E5F-9A9D-2A4E67A55CD3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9" name="Text Box 10">
          <a:extLst>
            <a:ext uri="{FF2B5EF4-FFF2-40B4-BE49-F238E27FC236}">
              <a16:creationId xmlns:a16="http://schemas.microsoft.com/office/drawing/2014/main" id="{2B8FC291-C4A3-46D5-9221-4DF076947974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0" name="Text Box 10">
          <a:extLst>
            <a:ext uri="{FF2B5EF4-FFF2-40B4-BE49-F238E27FC236}">
              <a16:creationId xmlns:a16="http://schemas.microsoft.com/office/drawing/2014/main" id="{93F7D21C-BD68-4512-B26F-F5714408C7E8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1" name="Text Box 10">
          <a:extLst>
            <a:ext uri="{FF2B5EF4-FFF2-40B4-BE49-F238E27FC236}">
              <a16:creationId xmlns:a16="http://schemas.microsoft.com/office/drawing/2014/main" id="{6A10D933-2CF7-4FCB-A3E0-3DB4F1FE356E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2" name="Text Box 10">
          <a:extLst>
            <a:ext uri="{FF2B5EF4-FFF2-40B4-BE49-F238E27FC236}">
              <a16:creationId xmlns:a16="http://schemas.microsoft.com/office/drawing/2014/main" id="{AD47E9E8-B084-433B-8A74-FB056F8A069C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3" name="Text Box 10">
          <a:extLst>
            <a:ext uri="{FF2B5EF4-FFF2-40B4-BE49-F238E27FC236}">
              <a16:creationId xmlns:a16="http://schemas.microsoft.com/office/drawing/2014/main" id="{73C0D904-920D-4BA1-A069-8D17622F1D2D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4" name="Text Box 10">
          <a:extLst>
            <a:ext uri="{FF2B5EF4-FFF2-40B4-BE49-F238E27FC236}">
              <a16:creationId xmlns:a16="http://schemas.microsoft.com/office/drawing/2014/main" id="{8607EDA7-92C6-4FCD-87C4-971D11D8971E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5" name="Text Box 10">
          <a:extLst>
            <a:ext uri="{FF2B5EF4-FFF2-40B4-BE49-F238E27FC236}">
              <a16:creationId xmlns:a16="http://schemas.microsoft.com/office/drawing/2014/main" id="{BF65423F-733C-4920-9F87-4EFC9D7C1997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6" name="Text Box 10">
          <a:extLst>
            <a:ext uri="{FF2B5EF4-FFF2-40B4-BE49-F238E27FC236}">
              <a16:creationId xmlns:a16="http://schemas.microsoft.com/office/drawing/2014/main" id="{4BA152BB-5C48-4BA1-A365-3270308A90D7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7" name="Text Box 10">
          <a:extLst>
            <a:ext uri="{FF2B5EF4-FFF2-40B4-BE49-F238E27FC236}">
              <a16:creationId xmlns:a16="http://schemas.microsoft.com/office/drawing/2014/main" id="{F9048678-8B7C-4F06-9DFF-EE378028D85B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8" name="Text Box 10">
          <a:extLst>
            <a:ext uri="{FF2B5EF4-FFF2-40B4-BE49-F238E27FC236}">
              <a16:creationId xmlns:a16="http://schemas.microsoft.com/office/drawing/2014/main" id="{93A2ABBE-E653-474A-89D8-1A05CCB79843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9" name="Text Box 10">
          <a:extLst>
            <a:ext uri="{FF2B5EF4-FFF2-40B4-BE49-F238E27FC236}">
              <a16:creationId xmlns:a16="http://schemas.microsoft.com/office/drawing/2014/main" id="{447F51F8-AC04-4FBA-BE67-1239383EEF00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0" name="Text Box 10">
          <a:extLst>
            <a:ext uri="{FF2B5EF4-FFF2-40B4-BE49-F238E27FC236}">
              <a16:creationId xmlns:a16="http://schemas.microsoft.com/office/drawing/2014/main" id="{69239C61-3202-4DBF-A954-3E5833953C81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1" name="Text Box 10">
          <a:extLst>
            <a:ext uri="{FF2B5EF4-FFF2-40B4-BE49-F238E27FC236}">
              <a16:creationId xmlns:a16="http://schemas.microsoft.com/office/drawing/2014/main" id="{6DC3E273-9D14-408A-851B-ECA703FDFA76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2" name="Text Box 10">
          <a:extLst>
            <a:ext uri="{FF2B5EF4-FFF2-40B4-BE49-F238E27FC236}">
              <a16:creationId xmlns:a16="http://schemas.microsoft.com/office/drawing/2014/main" id="{6AB86A3A-B8F8-4566-9745-655EC594AAFB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3" name="Text Box 10">
          <a:extLst>
            <a:ext uri="{FF2B5EF4-FFF2-40B4-BE49-F238E27FC236}">
              <a16:creationId xmlns:a16="http://schemas.microsoft.com/office/drawing/2014/main" id="{D6519B40-47C9-45F9-984D-C508407DD4DE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1581150</xdr:colOff>
      <xdr:row>57</xdr:row>
      <xdr:rowOff>47625</xdr:rowOff>
    </xdr:from>
    <xdr:to>
      <xdr:col>6</xdr:col>
      <xdr:colOff>533400</xdr:colOff>
      <xdr:row>60</xdr:row>
      <xdr:rowOff>104775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8499CC23-5CB3-45EB-8DEA-439C2899B538}"/>
            </a:ext>
          </a:extLst>
        </xdr:cNvPr>
        <xdr:cNvSpPr txBox="1">
          <a:spLocks noChangeArrowheads="1"/>
        </xdr:cNvSpPr>
      </xdr:nvSpPr>
      <xdr:spPr bwMode="auto">
        <a:xfrm>
          <a:off x="1724025" y="9906000"/>
          <a:ext cx="39243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Angaben zur Preisermittlung (Personal)</a:t>
          </a:r>
        </a:p>
        <a:p>
          <a:pPr algn="l" rtl="0">
            <a:defRPr sz="1000"/>
          </a:pPr>
          <a:r>
            <a:rPr lang="de-DE" sz="1000">
              <a:effectLst/>
              <a:latin typeface="+mn-lt"/>
              <a:ea typeface="+mn-ea"/>
              <a:cs typeface="+mn-cs"/>
            </a:rPr>
            <a:t>Fachautor: FE.EI-N | Bettina Gnielinski</a:t>
          </a:r>
          <a:endParaRPr lang="de-DE" sz="1000" b="0" i="0" u="none" strike="noStrike" baseline="0">
            <a:solidFill>
              <a:srgbClr val="000000"/>
            </a:solidFill>
            <a:latin typeface="DB Office" panose="020B0604020202020204" pitchFamily="34" charset="0"/>
            <a:cs typeface="Arial"/>
          </a:endParaRPr>
        </a:p>
      </xdr:txBody>
    </xdr:sp>
    <xdr:clientData/>
  </xdr:twoCellAnchor>
  <xdr:twoCellAnchor>
    <xdr:from>
      <xdr:col>0</xdr:col>
      <xdr:colOff>114300</xdr:colOff>
      <xdr:row>57</xdr:row>
      <xdr:rowOff>57150</xdr:rowOff>
    </xdr:from>
    <xdr:to>
      <xdr:col>1</xdr:col>
      <xdr:colOff>838200</xdr:colOff>
      <xdr:row>58</xdr:row>
      <xdr:rowOff>95250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056042B6-5A9D-4850-89E2-2DB93E692AD3}"/>
            </a:ext>
          </a:extLst>
        </xdr:cNvPr>
        <xdr:cNvSpPr txBox="1">
          <a:spLocks noChangeArrowheads="1"/>
        </xdr:cNvSpPr>
      </xdr:nvSpPr>
      <xdr:spPr bwMode="auto">
        <a:xfrm>
          <a:off x="114300" y="9915525"/>
          <a:ext cx="866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</a:p>
      </xdr:txBody>
    </xdr:sp>
    <xdr:clientData/>
  </xdr:twoCellAnchor>
  <xdr:twoCellAnchor>
    <xdr:from>
      <xdr:col>6</xdr:col>
      <xdr:colOff>466725</xdr:colOff>
      <xdr:row>57</xdr:row>
      <xdr:rowOff>19050</xdr:rowOff>
    </xdr:from>
    <xdr:to>
      <xdr:col>7</xdr:col>
      <xdr:colOff>0</xdr:colOff>
      <xdr:row>59</xdr:row>
      <xdr:rowOff>114300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id="{7A938F7D-C708-4A1E-A3B3-541054DFB129}"/>
            </a:ext>
          </a:extLst>
        </xdr:cNvPr>
        <xdr:cNvSpPr txBox="1">
          <a:spLocks noChangeArrowheads="1"/>
        </xdr:cNvSpPr>
      </xdr:nvSpPr>
      <xdr:spPr bwMode="auto">
        <a:xfrm>
          <a:off x="5581650" y="9877425"/>
          <a:ext cx="124777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2/3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14.10.2022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" name="Text Box 11">
          <a:extLst>
            <a:ext uri="{FF2B5EF4-FFF2-40B4-BE49-F238E27FC236}">
              <a16:creationId xmlns:a16="http://schemas.microsoft.com/office/drawing/2014/main" id="{6C5109B6-DB7C-4A6C-B7A1-4A0C87111D0F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9) 10)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6" name="Text Box 10">
          <a:extLst>
            <a:ext uri="{FF2B5EF4-FFF2-40B4-BE49-F238E27FC236}">
              <a16:creationId xmlns:a16="http://schemas.microsoft.com/office/drawing/2014/main" id="{F55D11DA-504B-4609-A8B8-A599A6326B44}"/>
            </a:ext>
          </a:extLst>
        </xdr:cNvPr>
        <xdr:cNvSpPr txBox="1">
          <a:spLocks noChangeArrowheads="1"/>
        </xdr:cNvSpPr>
      </xdr:nvSpPr>
      <xdr:spPr bwMode="auto">
        <a:xfrm>
          <a:off x="24784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7" name="Text Box 10">
          <a:extLst>
            <a:ext uri="{FF2B5EF4-FFF2-40B4-BE49-F238E27FC236}">
              <a16:creationId xmlns:a16="http://schemas.microsoft.com/office/drawing/2014/main" id="{2B166B51-8D7B-4785-854D-1658A800977A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8" name="Text Box 10">
          <a:extLst>
            <a:ext uri="{FF2B5EF4-FFF2-40B4-BE49-F238E27FC236}">
              <a16:creationId xmlns:a16="http://schemas.microsoft.com/office/drawing/2014/main" id="{EA240ADE-7FDC-4522-B2D7-C1B505BA7B1D}"/>
            </a:ext>
          </a:extLst>
        </xdr:cNvPr>
        <xdr:cNvSpPr txBox="1">
          <a:spLocks noChangeArrowheads="1"/>
        </xdr:cNvSpPr>
      </xdr:nvSpPr>
      <xdr:spPr bwMode="auto">
        <a:xfrm>
          <a:off x="24784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9" name="Text Box 10">
          <a:extLst>
            <a:ext uri="{FF2B5EF4-FFF2-40B4-BE49-F238E27FC236}">
              <a16:creationId xmlns:a16="http://schemas.microsoft.com/office/drawing/2014/main" id="{21590846-EBE4-4800-9742-DE2E77FFB4B4}"/>
            </a:ext>
          </a:extLst>
        </xdr:cNvPr>
        <xdr:cNvSpPr txBox="1">
          <a:spLocks noChangeArrowheads="1"/>
        </xdr:cNvSpPr>
      </xdr:nvSpPr>
      <xdr:spPr bwMode="auto">
        <a:xfrm>
          <a:off x="24784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0" name="Text Box 10">
          <a:extLst>
            <a:ext uri="{FF2B5EF4-FFF2-40B4-BE49-F238E27FC236}">
              <a16:creationId xmlns:a16="http://schemas.microsoft.com/office/drawing/2014/main" id="{4783E76D-CA82-44F8-9184-7A3FFB2EED43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id="{4D9080F5-9FF7-4A77-9E36-6228542703DA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2" name="Text Box 10">
          <a:extLst>
            <a:ext uri="{FF2B5EF4-FFF2-40B4-BE49-F238E27FC236}">
              <a16:creationId xmlns:a16="http://schemas.microsoft.com/office/drawing/2014/main" id="{2ADE8DEE-E819-4B2E-BB02-85B12188CE8A}"/>
            </a:ext>
          </a:extLst>
        </xdr:cNvPr>
        <xdr:cNvSpPr txBox="1">
          <a:spLocks noChangeArrowheads="1"/>
        </xdr:cNvSpPr>
      </xdr:nvSpPr>
      <xdr:spPr bwMode="auto">
        <a:xfrm>
          <a:off x="24784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3" name="Text Box 10">
          <a:extLst>
            <a:ext uri="{FF2B5EF4-FFF2-40B4-BE49-F238E27FC236}">
              <a16:creationId xmlns:a16="http://schemas.microsoft.com/office/drawing/2014/main" id="{5C2A1D4E-58A9-48A3-984F-32A8AF7B7BBA}"/>
            </a:ext>
          </a:extLst>
        </xdr:cNvPr>
        <xdr:cNvSpPr txBox="1">
          <a:spLocks noChangeArrowheads="1"/>
        </xdr:cNvSpPr>
      </xdr:nvSpPr>
      <xdr:spPr bwMode="auto">
        <a:xfrm>
          <a:off x="24784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4" name="Text Box 10">
          <a:extLst>
            <a:ext uri="{FF2B5EF4-FFF2-40B4-BE49-F238E27FC236}">
              <a16:creationId xmlns:a16="http://schemas.microsoft.com/office/drawing/2014/main" id="{771B4CE3-FAB3-4C02-B580-75EF59C9751E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5" name="Text Box 10">
          <a:extLst>
            <a:ext uri="{FF2B5EF4-FFF2-40B4-BE49-F238E27FC236}">
              <a16:creationId xmlns:a16="http://schemas.microsoft.com/office/drawing/2014/main" id="{F92C71EF-684C-4E21-9657-FEAD49E2ACBF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6" name="Text Box 10">
          <a:extLst>
            <a:ext uri="{FF2B5EF4-FFF2-40B4-BE49-F238E27FC236}">
              <a16:creationId xmlns:a16="http://schemas.microsoft.com/office/drawing/2014/main" id="{584151D0-F34A-4CE3-956B-C95FB3C2B065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7" name="Text Box 10">
          <a:extLst>
            <a:ext uri="{FF2B5EF4-FFF2-40B4-BE49-F238E27FC236}">
              <a16:creationId xmlns:a16="http://schemas.microsoft.com/office/drawing/2014/main" id="{9DE92639-5AF3-4B0C-9797-AE7F25DDE0F8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8" name="Text Box 10">
          <a:extLst>
            <a:ext uri="{FF2B5EF4-FFF2-40B4-BE49-F238E27FC236}">
              <a16:creationId xmlns:a16="http://schemas.microsoft.com/office/drawing/2014/main" id="{9EFFE870-61DD-44D6-ACD1-BED5EC81BE2A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9" name="Text Box 10">
          <a:extLst>
            <a:ext uri="{FF2B5EF4-FFF2-40B4-BE49-F238E27FC236}">
              <a16:creationId xmlns:a16="http://schemas.microsoft.com/office/drawing/2014/main" id="{7319B81E-0389-4F5F-89EA-AD3AB0AE02E9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4" name="Text Box 10">
          <a:extLst>
            <a:ext uri="{FF2B5EF4-FFF2-40B4-BE49-F238E27FC236}">
              <a16:creationId xmlns:a16="http://schemas.microsoft.com/office/drawing/2014/main" id="{FA4AFAA1-C729-4B2F-895E-0DD00DACF9E9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5" name="Text Box 10">
          <a:extLst>
            <a:ext uri="{FF2B5EF4-FFF2-40B4-BE49-F238E27FC236}">
              <a16:creationId xmlns:a16="http://schemas.microsoft.com/office/drawing/2014/main" id="{11F13C4E-07B9-45DD-9B23-FE186A399795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6" name="Text Box 10">
          <a:extLst>
            <a:ext uri="{FF2B5EF4-FFF2-40B4-BE49-F238E27FC236}">
              <a16:creationId xmlns:a16="http://schemas.microsoft.com/office/drawing/2014/main" id="{E461A6FD-CEC9-4B52-991C-D63E9EE70BB7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7" name="Text Box 10">
          <a:extLst>
            <a:ext uri="{FF2B5EF4-FFF2-40B4-BE49-F238E27FC236}">
              <a16:creationId xmlns:a16="http://schemas.microsoft.com/office/drawing/2014/main" id="{897D7448-9F84-47E2-93F2-EB7D33039C5F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0" name="Text Box 10">
          <a:extLst>
            <a:ext uri="{FF2B5EF4-FFF2-40B4-BE49-F238E27FC236}">
              <a16:creationId xmlns:a16="http://schemas.microsoft.com/office/drawing/2014/main" id="{6C7F4EF2-297E-4607-802A-1C98BB1550C5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1" name="Text Box 10">
          <a:extLst>
            <a:ext uri="{FF2B5EF4-FFF2-40B4-BE49-F238E27FC236}">
              <a16:creationId xmlns:a16="http://schemas.microsoft.com/office/drawing/2014/main" id="{A6225B33-F930-4A67-9F99-5D5D58D8E899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2" name="Text Box 10">
          <a:extLst>
            <a:ext uri="{FF2B5EF4-FFF2-40B4-BE49-F238E27FC236}">
              <a16:creationId xmlns:a16="http://schemas.microsoft.com/office/drawing/2014/main" id="{CF71B6AC-298E-49C5-A407-5845E86A31D6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3" name="Text Box 10">
          <a:extLst>
            <a:ext uri="{FF2B5EF4-FFF2-40B4-BE49-F238E27FC236}">
              <a16:creationId xmlns:a16="http://schemas.microsoft.com/office/drawing/2014/main" id="{B16E37AB-EEEC-4F4F-A989-A86B6F31A29F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8" name="Text Box 10">
          <a:extLst>
            <a:ext uri="{FF2B5EF4-FFF2-40B4-BE49-F238E27FC236}">
              <a16:creationId xmlns:a16="http://schemas.microsoft.com/office/drawing/2014/main" id="{42D41F5D-606B-4D3A-9E19-CECE3EA5566C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9" name="Text Box 10">
          <a:extLst>
            <a:ext uri="{FF2B5EF4-FFF2-40B4-BE49-F238E27FC236}">
              <a16:creationId xmlns:a16="http://schemas.microsoft.com/office/drawing/2014/main" id="{52CD423F-C359-48A0-9460-60EB2BAB07DB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0" name="Text Box 10">
          <a:extLst>
            <a:ext uri="{FF2B5EF4-FFF2-40B4-BE49-F238E27FC236}">
              <a16:creationId xmlns:a16="http://schemas.microsoft.com/office/drawing/2014/main" id="{61272CDE-D4E8-4F34-A0B0-E451912099C2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1" name="Text Box 10">
          <a:extLst>
            <a:ext uri="{FF2B5EF4-FFF2-40B4-BE49-F238E27FC236}">
              <a16:creationId xmlns:a16="http://schemas.microsoft.com/office/drawing/2014/main" id="{AECE24A9-7C28-464E-B84B-9DE96E443C25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2" name="Text Box 10">
          <a:extLst>
            <a:ext uri="{FF2B5EF4-FFF2-40B4-BE49-F238E27FC236}">
              <a16:creationId xmlns:a16="http://schemas.microsoft.com/office/drawing/2014/main" id="{EFDE90B5-4B37-44A5-845A-AFD35D62C67A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3" name="Text Box 10">
          <a:extLst>
            <a:ext uri="{FF2B5EF4-FFF2-40B4-BE49-F238E27FC236}">
              <a16:creationId xmlns:a16="http://schemas.microsoft.com/office/drawing/2014/main" id="{80A2EDC4-973B-48CD-9AE6-FF6D125A64D1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4" name="Text Box 10">
          <a:extLst>
            <a:ext uri="{FF2B5EF4-FFF2-40B4-BE49-F238E27FC236}">
              <a16:creationId xmlns:a16="http://schemas.microsoft.com/office/drawing/2014/main" id="{336543C3-D370-4B03-8E42-1B0404701369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5" name="Text Box 10">
          <a:extLst>
            <a:ext uri="{FF2B5EF4-FFF2-40B4-BE49-F238E27FC236}">
              <a16:creationId xmlns:a16="http://schemas.microsoft.com/office/drawing/2014/main" id="{E3081D55-F80E-4915-AF31-8381395E965A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6" name="Text Box 10">
          <a:extLst>
            <a:ext uri="{FF2B5EF4-FFF2-40B4-BE49-F238E27FC236}">
              <a16:creationId xmlns:a16="http://schemas.microsoft.com/office/drawing/2014/main" id="{4DD63F7B-84F2-4C2D-BFA4-E07284FF0425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7" name="Text Box 10">
          <a:extLst>
            <a:ext uri="{FF2B5EF4-FFF2-40B4-BE49-F238E27FC236}">
              <a16:creationId xmlns:a16="http://schemas.microsoft.com/office/drawing/2014/main" id="{0144D5C2-8786-4E4A-B4D5-26BAA6E98616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1581150</xdr:colOff>
      <xdr:row>57</xdr:row>
      <xdr:rowOff>47625</xdr:rowOff>
    </xdr:from>
    <xdr:to>
      <xdr:col>6</xdr:col>
      <xdr:colOff>533400</xdr:colOff>
      <xdr:row>60</xdr:row>
      <xdr:rowOff>104775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3E9796EB-20AD-4D30-87D4-7B7E4C252D67}"/>
            </a:ext>
          </a:extLst>
        </xdr:cNvPr>
        <xdr:cNvSpPr txBox="1">
          <a:spLocks noChangeArrowheads="1"/>
        </xdr:cNvSpPr>
      </xdr:nvSpPr>
      <xdr:spPr bwMode="auto">
        <a:xfrm>
          <a:off x="1724025" y="9906000"/>
          <a:ext cx="39243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Angaben zur Preisermittlung (Personal)</a:t>
          </a:r>
        </a:p>
        <a:p>
          <a:pPr algn="l" rtl="0">
            <a:defRPr sz="1000"/>
          </a:pPr>
          <a:r>
            <a:rPr lang="de-DE" sz="1000">
              <a:effectLst/>
              <a:latin typeface="+mn-lt"/>
              <a:ea typeface="+mn-ea"/>
              <a:cs typeface="+mn-cs"/>
            </a:rPr>
            <a:t>Fachautor: FE.EI-N | Bettina Gnielinski</a:t>
          </a:r>
          <a:endParaRPr lang="de-DE" sz="1000" b="0" i="0" u="none" strike="noStrike" baseline="0">
            <a:solidFill>
              <a:srgbClr val="000000"/>
            </a:solidFill>
            <a:latin typeface="DB Office" panose="020B0604020202020204" pitchFamily="34" charset="0"/>
            <a:cs typeface="Arial"/>
          </a:endParaRPr>
        </a:p>
      </xdr:txBody>
    </xdr:sp>
    <xdr:clientData/>
  </xdr:twoCellAnchor>
  <xdr:twoCellAnchor>
    <xdr:from>
      <xdr:col>0</xdr:col>
      <xdr:colOff>114300</xdr:colOff>
      <xdr:row>57</xdr:row>
      <xdr:rowOff>57150</xdr:rowOff>
    </xdr:from>
    <xdr:to>
      <xdr:col>1</xdr:col>
      <xdr:colOff>838200</xdr:colOff>
      <xdr:row>58</xdr:row>
      <xdr:rowOff>95250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C402AC46-505D-477D-B0C3-61B950742CD2}"/>
            </a:ext>
          </a:extLst>
        </xdr:cNvPr>
        <xdr:cNvSpPr txBox="1">
          <a:spLocks noChangeArrowheads="1"/>
        </xdr:cNvSpPr>
      </xdr:nvSpPr>
      <xdr:spPr bwMode="auto">
        <a:xfrm>
          <a:off x="114300" y="9915525"/>
          <a:ext cx="866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</a:p>
      </xdr:txBody>
    </xdr:sp>
    <xdr:clientData/>
  </xdr:twoCellAnchor>
  <xdr:twoCellAnchor>
    <xdr:from>
      <xdr:col>6</xdr:col>
      <xdr:colOff>466725</xdr:colOff>
      <xdr:row>57</xdr:row>
      <xdr:rowOff>19050</xdr:rowOff>
    </xdr:from>
    <xdr:to>
      <xdr:col>7</xdr:col>
      <xdr:colOff>0</xdr:colOff>
      <xdr:row>59</xdr:row>
      <xdr:rowOff>114300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id="{CF3855A9-D8CA-4227-B86F-0AA6E29B1648}"/>
            </a:ext>
          </a:extLst>
        </xdr:cNvPr>
        <xdr:cNvSpPr txBox="1">
          <a:spLocks noChangeArrowheads="1"/>
        </xdr:cNvSpPr>
      </xdr:nvSpPr>
      <xdr:spPr bwMode="auto">
        <a:xfrm>
          <a:off x="5581650" y="9877425"/>
          <a:ext cx="124777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2/3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14.10.2022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" name="Text Box 11">
          <a:extLst>
            <a:ext uri="{FF2B5EF4-FFF2-40B4-BE49-F238E27FC236}">
              <a16:creationId xmlns:a16="http://schemas.microsoft.com/office/drawing/2014/main" id="{924EE72C-87A5-4813-BC8C-58246DE9ECD3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9) 10)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6" name="Text Box 10">
          <a:extLst>
            <a:ext uri="{FF2B5EF4-FFF2-40B4-BE49-F238E27FC236}">
              <a16:creationId xmlns:a16="http://schemas.microsoft.com/office/drawing/2014/main" id="{5E71F6E3-2C41-4897-A4B4-E6A38F50720A}"/>
            </a:ext>
          </a:extLst>
        </xdr:cNvPr>
        <xdr:cNvSpPr txBox="1">
          <a:spLocks noChangeArrowheads="1"/>
        </xdr:cNvSpPr>
      </xdr:nvSpPr>
      <xdr:spPr bwMode="auto">
        <a:xfrm>
          <a:off x="24784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7" name="Text Box 10">
          <a:extLst>
            <a:ext uri="{FF2B5EF4-FFF2-40B4-BE49-F238E27FC236}">
              <a16:creationId xmlns:a16="http://schemas.microsoft.com/office/drawing/2014/main" id="{8846F02D-9906-4ECB-A459-6B5DEFED8A0E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8" name="Text Box 10">
          <a:extLst>
            <a:ext uri="{FF2B5EF4-FFF2-40B4-BE49-F238E27FC236}">
              <a16:creationId xmlns:a16="http://schemas.microsoft.com/office/drawing/2014/main" id="{3FD6B3F2-03D6-4B2D-844B-BC0EBB22A74A}"/>
            </a:ext>
          </a:extLst>
        </xdr:cNvPr>
        <xdr:cNvSpPr txBox="1">
          <a:spLocks noChangeArrowheads="1"/>
        </xdr:cNvSpPr>
      </xdr:nvSpPr>
      <xdr:spPr bwMode="auto">
        <a:xfrm>
          <a:off x="24784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9" name="Text Box 10">
          <a:extLst>
            <a:ext uri="{FF2B5EF4-FFF2-40B4-BE49-F238E27FC236}">
              <a16:creationId xmlns:a16="http://schemas.microsoft.com/office/drawing/2014/main" id="{2E827E78-7F18-4CCA-B545-3724D64DE47B}"/>
            </a:ext>
          </a:extLst>
        </xdr:cNvPr>
        <xdr:cNvSpPr txBox="1">
          <a:spLocks noChangeArrowheads="1"/>
        </xdr:cNvSpPr>
      </xdr:nvSpPr>
      <xdr:spPr bwMode="auto">
        <a:xfrm>
          <a:off x="24784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0" name="Text Box 10">
          <a:extLst>
            <a:ext uri="{FF2B5EF4-FFF2-40B4-BE49-F238E27FC236}">
              <a16:creationId xmlns:a16="http://schemas.microsoft.com/office/drawing/2014/main" id="{BEF03E05-F6F9-49E1-8E83-0B4BFDA0447A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id="{EC22B781-05D4-4D0C-A7EC-0CB00BA84520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4" name="Text Box 10">
          <a:extLst>
            <a:ext uri="{FF2B5EF4-FFF2-40B4-BE49-F238E27FC236}">
              <a16:creationId xmlns:a16="http://schemas.microsoft.com/office/drawing/2014/main" id="{8D20CC8B-CEB3-484D-95A9-282A4FDBC68D}"/>
            </a:ext>
          </a:extLst>
        </xdr:cNvPr>
        <xdr:cNvSpPr txBox="1">
          <a:spLocks noChangeArrowheads="1"/>
        </xdr:cNvSpPr>
      </xdr:nvSpPr>
      <xdr:spPr bwMode="auto">
        <a:xfrm>
          <a:off x="24784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5" name="Text Box 10">
          <a:extLst>
            <a:ext uri="{FF2B5EF4-FFF2-40B4-BE49-F238E27FC236}">
              <a16:creationId xmlns:a16="http://schemas.microsoft.com/office/drawing/2014/main" id="{5646521D-BD8C-41D0-BB7F-F252CBC39C0D}"/>
            </a:ext>
          </a:extLst>
        </xdr:cNvPr>
        <xdr:cNvSpPr txBox="1">
          <a:spLocks noChangeArrowheads="1"/>
        </xdr:cNvSpPr>
      </xdr:nvSpPr>
      <xdr:spPr bwMode="auto">
        <a:xfrm>
          <a:off x="2478405" y="443865"/>
          <a:ext cx="50673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BFDD4FDC-F8CD-430A-8438-C5398E932A3F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9) 10)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3" name="Text Box 10">
          <a:extLst>
            <a:ext uri="{FF2B5EF4-FFF2-40B4-BE49-F238E27FC236}">
              <a16:creationId xmlns:a16="http://schemas.microsoft.com/office/drawing/2014/main" id="{E431C0F3-0E5C-4547-9570-48A9B249E8C2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6" name="Text Box 10">
          <a:extLst>
            <a:ext uri="{FF2B5EF4-FFF2-40B4-BE49-F238E27FC236}">
              <a16:creationId xmlns:a16="http://schemas.microsoft.com/office/drawing/2014/main" id="{9D1BA3E8-CC63-4122-AE8D-8E2311E3DC4F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7" name="Text Box 10">
          <a:extLst>
            <a:ext uri="{FF2B5EF4-FFF2-40B4-BE49-F238E27FC236}">
              <a16:creationId xmlns:a16="http://schemas.microsoft.com/office/drawing/2014/main" id="{BA6CFEF8-3BF6-4E30-AF6A-0961B0B15735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8" name="Text Box 10">
          <a:extLst>
            <a:ext uri="{FF2B5EF4-FFF2-40B4-BE49-F238E27FC236}">
              <a16:creationId xmlns:a16="http://schemas.microsoft.com/office/drawing/2014/main" id="{9B063ACE-A77E-4D09-8F7E-FCB9F765489E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19" name="Text Box 10">
          <a:extLst>
            <a:ext uri="{FF2B5EF4-FFF2-40B4-BE49-F238E27FC236}">
              <a16:creationId xmlns:a16="http://schemas.microsoft.com/office/drawing/2014/main" id="{5A8271E6-5132-44D4-A5E6-587B64129C86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0" name="Text Box 10">
          <a:extLst>
            <a:ext uri="{FF2B5EF4-FFF2-40B4-BE49-F238E27FC236}">
              <a16:creationId xmlns:a16="http://schemas.microsoft.com/office/drawing/2014/main" id="{072B06CE-FDE3-4F42-97BE-CCEA19864ADA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1" name="Text Box 10">
          <a:extLst>
            <a:ext uri="{FF2B5EF4-FFF2-40B4-BE49-F238E27FC236}">
              <a16:creationId xmlns:a16="http://schemas.microsoft.com/office/drawing/2014/main" id="{68389DCD-A449-4EE5-8E1D-6BF82934F6AB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2" name="Text Box 10">
          <a:extLst>
            <a:ext uri="{FF2B5EF4-FFF2-40B4-BE49-F238E27FC236}">
              <a16:creationId xmlns:a16="http://schemas.microsoft.com/office/drawing/2014/main" id="{EFB99653-C5C0-4456-911B-8746E2EA4D19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3" name="Text Box 10">
          <a:extLst>
            <a:ext uri="{FF2B5EF4-FFF2-40B4-BE49-F238E27FC236}">
              <a16:creationId xmlns:a16="http://schemas.microsoft.com/office/drawing/2014/main" id="{6429A65B-84B2-4C32-8B97-C1ABD271D42F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4" name="Text Box 10">
          <a:extLst>
            <a:ext uri="{FF2B5EF4-FFF2-40B4-BE49-F238E27FC236}">
              <a16:creationId xmlns:a16="http://schemas.microsoft.com/office/drawing/2014/main" id="{0A09D68F-3A45-4FC7-A69D-3B1BA81268A6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5" name="Text Box 10">
          <a:extLst>
            <a:ext uri="{FF2B5EF4-FFF2-40B4-BE49-F238E27FC236}">
              <a16:creationId xmlns:a16="http://schemas.microsoft.com/office/drawing/2014/main" id="{DDCD6B24-4740-4536-8869-F68887ABF45A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6" name="Text Box 10">
          <a:extLst>
            <a:ext uri="{FF2B5EF4-FFF2-40B4-BE49-F238E27FC236}">
              <a16:creationId xmlns:a16="http://schemas.microsoft.com/office/drawing/2014/main" id="{7BB444D6-D9A5-4321-8997-CE81BD7161C4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7" name="Text Box 10">
          <a:extLst>
            <a:ext uri="{FF2B5EF4-FFF2-40B4-BE49-F238E27FC236}">
              <a16:creationId xmlns:a16="http://schemas.microsoft.com/office/drawing/2014/main" id="{B93987E4-6966-4741-8354-82A967C89D93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8" name="Text Box 10">
          <a:extLst>
            <a:ext uri="{FF2B5EF4-FFF2-40B4-BE49-F238E27FC236}">
              <a16:creationId xmlns:a16="http://schemas.microsoft.com/office/drawing/2014/main" id="{F7DFDDCD-5E9A-4109-AA87-E917217A23F9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29" name="Text Box 10">
          <a:extLst>
            <a:ext uri="{FF2B5EF4-FFF2-40B4-BE49-F238E27FC236}">
              <a16:creationId xmlns:a16="http://schemas.microsoft.com/office/drawing/2014/main" id="{E5F7E29E-AD04-450C-ACDE-6498F15F7A11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0" name="Text Box 10">
          <a:extLst>
            <a:ext uri="{FF2B5EF4-FFF2-40B4-BE49-F238E27FC236}">
              <a16:creationId xmlns:a16="http://schemas.microsoft.com/office/drawing/2014/main" id="{86C5083E-51C3-425D-8DAB-3508FACDF634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1" name="Text Box 10">
          <a:extLst>
            <a:ext uri="{FF2B5EF4-FFF2-40B4-BE49-F238E27FC236}">
              <a16:creationId xmlns:a16="http://schemas.microsoft.com/office/drawing/2014/main" id="{F424C409-7701-416F-98FE-7A8D00C97769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2" name="Text Box 10">
          <a:extLst>
            <a:ext uri="{FF2B5EF4-FFF2-40B4-BE49-F238E27FC236}">
              <a16:creationId xmlns:a16="http://schemas.microsoft.com/office/drawing/2014/main" id="{EA530F20-D366-45AF-9AF4-2475F288CE54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3" name="Text Box 10">
          <a:extLst>
            <a:ext uri="{FF2B5EF4-FFF2-40B4-BE49-F238E27FC236}">
              <a16:creationId xmlns:a16="http://schemas.microsoft.com/office/drawing/2014/main" id="{68542CC4-EBD5-4740-880E-5517F1FC36A2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4" name="Text Box 10">
          <a:extLst>
            <a:ext uri="{FF2B5EF4-FFF2-40B4-BE49-F238E27FC236}">
              <a16:creationId xmlns:a16="http://schemas.microsoft.com/office/drawing/2014/main" id="{BCCE4104-CB36-48D4-99E5-0A1E10588CF8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5" name="Text Box 10">
          <a:extLst>
            <a:ext uri="{FF2B5EF4-FFF2-40B4-BE49-F238E27FC236}">
              <a16:creationId xmlns:a16="http://schemas.microsoft.com/office/drawing/2014/main" id="{370B0047-4759-4383-90CC-3FBC24360FD4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6" name="Text Box 10">
          <a:extLst>
            <a:ext uri="{FF2B5EF4-FFF2-40B4-BE49-F238E27FC236}">
              <a16:creationId xmlns:a16="http://schemas.microsoft.com/office/drawing/2014/main" id="{DCD77DAA-829C-4A2B-B39B-EF5827E845BD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7" name="Text Box 10">
          <a:extLst>
            <a:ext uri="{FF2B5EF4-FFF2-40B4-BE49-F238E27FC236}">
              <a16:creationId xmlns:a16="http://schemas.microsoft.com/office/drawing/2014/main" id="{91FE1B42-ABB8-405C-B4AB-EFE6E815977D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8" name="Text Box 10">
          <a:extLst>
            <a:ext uri="{FF2B5EF4-FFF2-40B4-BE49-F238E27FC236}">
              <a16:creationId xmlns:a16="http://schemas.microsoft.com/office/drawing/2014/main" id="{9059CD06-EF78-445F-BDE3-27E67FF22830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39" name="Text Box 10">
          <a:extLst>
            <a:ext uri="{FF2B5EF4-FFF2-40B4-BE49-F238E27FC236}">
              <a16:creationId xmlns:a16="http://schemas.microsoft.com/office/drawing/2014/main" id="{4833E4DF-EDF2-4E1B-AEBB-676907E8F240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0" name="Text Box 10">
          <a:extLst>
            <a:ext uri="{FF2B5EF4-FFF2-40B4-BE49-F238E27FC236}">
              <a16:creationId xmlns:a16="http://schemas.microsoft.com/office/drawing/2014/main" id="{FD69AF1F-C382-4F09-A42C-F7077D886668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1" name="Text Box 10">
          <a:extLst>
            <a:ext uri="{FF2B5EF4-FFF2-40B4-BE49-F238E27FC236}">
              <a16:creationId xmlns:a16="http://schemas.microsoft.com/office/drawing/2014/main" id="{EDD834D4-3A7D-4B4A-A59D-AFBE86CBA703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2" name="Text Box 10">
          <a:extLst>
            <a:ext uri="{FF2B5EF4-FFF2-40B4-BE49-F238E27FC236}">
              <a16:creationId xmlns:a16="http://schemas.microsoft.com/office/drawing/2014/main" id="{423D9FE6-BEA9-40A6-AD9B-AE93D4E606B7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3" name="Text Box 10">
          <a:extLst>
            <a:ext uri="{FF2B5EF4-FFF2-40B4-BE49-F238E27FC236}">
              <a16:creationId xmlns:a16="http://schemas.microsoft.com/office/drawing/2014/main" id="{BF6423D6-B591-49D0-B1E5-EF2EEC02F22C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4" name="Text Box 10">
          <a:extLst>
            <a:ext uri="{FF2B5EF4-FFF2-40B4-BE49-F238E27FC236}">
              <a16:creationId xmlns:a16="http://schemas.microsoft.com/office/drawing/2014/main" id="{B9C4B51D-3B01-4220-91CD-5C3E7FD75719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5" name="Text Box 10">
          <a:extLst>
            <a:ext uri="{FF2B5EF4-FFF2-40B4-BE49-F238E27FC236}">
              <a16:creationId xmlns:a16="http://schemas.microsoft.com/office/drawing/2014/main" id="{DD2B7AE1-C0DD-4188-BC47-3620DE5E3E92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6" name="Text Box 10">
          <a:extLst>
            <a:ext uri="{FF2B5EF4-FFF2-40B4-BE49-F238E27FC236}">
              <a16:creationId xmlns:a16="http://schemas.microsoft.com/office/drawing/2014/main" id="{811A6370-EC12-4D5B-AA14-50294E525EC0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7" name="Text Box 10">
          <a:extLst>
            <a:ext uri="{FF2B5EF4-FFF2-40B4-BE49-F238E27FC236}">
              <a16:creationId xmlns:a16="http://schemas.microsoft.com/office/drawing/2014/main" id="{B12B18B7-A4D2-4AE5-A9FD-AEC352E5CA90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8" name="Text Box 10">
          <a:extLst>
            <a:ext uri="{FF2B5EF4-FFF2-40B4-BE49-F238E27FC236}">
              <a16:creationId xmlns:a16="http://schemas.microsoft.com/office/drawing/2014/main" id="{90B179C9-6E96-4A6E-965E-3673FA58E10D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9" name="Text Box 10">
          <a:extLst>
            <a:ext uri="{FF2B5EF4-FFF2-40B4-BE49-F238E27FC236}">
              <a16:creationId xmlns:a16="http://schemas.microsoft.com/office/drawing/2014/main" id="{5B5ABE76-C2C1-4527-B037-ECA5028BD85F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0" name="Text Box 10">
          <a:extLst>
            <a:ext uri="{FF2B5EF4-FFF2-40B4-BE49-F238E27FC236}">
              <a16:creationId xmlns:a16="http://schemas.microsoft.com/office/drawing/2014/main" id="{03064AFE-56FE-4F5E-BDC8-2F39A93FAE04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1" name="Text Box 10">
          <a:extLst>
            <a:ext uri="{FF2B5EF4-FFF2-40B4-BE49-F238E27FC236}">
              <a16:creationId xmlns:a16="http://schemas.microsoft.com/office/drawing/2014/main" id="{5A8244EB-CEEC-43E1-9FB1-1CCA57CADE1B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2" name="Text Box 10">
          <a:extLst>
            <a:ext uri="{FF2B5EF4-FFF2-40B4-BE49-F238E27FC236}">
              <a16:creationId xmlns:a16="http://schemas.microsoft.com/office/drawing/2014/main" id="{6918807D-1B30-430D-9E6C-1F940D8BB7FD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3" name="Text Box 10">
          <a:extLst>
            <a:ext uri="{FF2B5EF4-FFF2-40B4-BE49-F238E27FC236}">
              <a16:creationId xmlns:a16="http://schemas.microsoft.com/office/drawing/2014/main" id="{AF896ED7-7D51-4D3F-AA90-8EA99EA2C53C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4" name="Text Box 10">
          <a:extLst>
            <a:ext uri="{FF2B5EF4-FFF2-40B4-BE49-F238E27FC236}">
              <a16:creationId xmlns:a16="http://schemas.microsoft.com/office/drawing/2014/main" id="{4FADAC1C-4D22-46D5-8E47-8093D24E28B2}"/>
            </a:ext>
          </a:extLst>
        </xdr:cNvPr>
        <xdr:cNvSpPr txBox="1">
          <a:spLocks noChangeArrowheads="1"/>
        </xdr:cNvSpPr>
      </xdr:nvSpPr>
      <xdr:spPr bwMode="auto">
        <a:xfrm>
          <a:off x="246697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E22AE4-3E93-406C-BC2B-D46CB2AA0094}">
  <sheetPr>
    <pageSetUpPr fitToPage="1"/>
  </sheetPr>
  <dimension ref="A1:Q147"/>
  <sheetViews>
    <sheetView zoomScaleNormal="100" workbookViewId="0">
      <selection activeCell="C7" sqref="C7:E7"/>
    </sheetView>
  </sheetViews>
  <sheetFormatPr baseColWidth="10" defaultColWidth="11.42578125" defaultRowHeight="12.75" x14ac:dyDescent="0.2"/>
  <cols>
    <col min="1" max="1" width="6.5703125" style="144" bestFit="1" customWidth="1"/>
    <col min="2" max="2" width="35.42578125" style="145" customWidth="1"/>
    <col min="3" max="3" width="7.5703125" style="145" customWidth="1"/>
    <col min="4" max="4" width="6.7109375" style="145" customWidth="1"/>
    <col min="5" max="5" width="29" style="145" customWidth="1"/>
    <col min="6" max="6" width="19.5703125" style="145" customWidth="1"/>
    <col min="7" max="7" width="29.7109375" style="145" customWidth="1"/>
    <col min="8" max="8" width="22" style="75" customWidth="1"/>
    <col min="9" max="9" width="12.5703125" style="76" bestFit="1" customWidth="1"/>
    <col min="10" max="17" width="11.42578125" style="76" customWidth="1"/>
    <col min="18" max="18" width="11.42578125" style="122" customWidth="1"/>
    <col min="19" max="16384" width="11.42578125" style="122"/>
  </cols>
  <sheetData>
    <row r="1" spans="1:9" ht="4.5" customHeight="1" x14ac:dyDescent="0.2">
      <c r="A1" s="73"/>
      <c r="B1" s="74"/>
      <c r="C1" s="74"/>
      <c r="D1" s="74"/>
      <c r="E1" s="74"/>
      <c r="F1" s="74"/>
      <c r="G1" s="74"/>
    </row>
    <row r="2" spans="1:9" ht="15" customHeight="1" x14ac:dyDescent="0.2">
      <c r="A2" s="73"/>
      <c r="B2" s="213" t="s">
        <v>0</v>
      </c>
      <c r="C2" s="214"/>
      <c r="D2" s="214"/>
      <c r="E2" s="215"/>
      <c r="F2" s="77" t="s">
        <v>1</v>
      </c>
      <c r="G2" s="78"/>
      <c r="H2" s="79"/>
    </row>
    <row r="3" spans="1:9" ht="15" customHeight="1" x14ac:dyDescent="0.2">
      <c r="A3" s="80"/>
      <c r="B3" s="214"/>
      <c r="C3" s="214"/>
      <c r="D3" s="214"/>
      <c r="E3" s="215"/>
      <c r="F3" s="81" t="str">
        <f>IF(OR(C4=C75,C4="")=TRUE,"",IF(OR(C4=C81,C4=C82,C4=C83,C4=C84,C4=C85,C4=C86,C4=C89)=FALSE,"Aufbaulänge [m]","Aufbau [St]"))</f>
        <v>Aufbaulänge [m]</v>
      </c>
      <c r="G3" s="11"/>
      <c r="H3" s="82"/>
    </row>
    <row r="4" spans="1:9" ht="15" customHeight="1" x14ac:dyDescent="0.2">
      <c r="A4" s="73"/>
      <c r="B4" s="83" t="s">
        <v>2</v>
      </c>
      <c r="C4" s="216" t="s">
        <v>94</v>
      </c>
      <c r="D4" s="217"/>
      <c r="E4" s="218"/>
      <c r="F4" s="81" t="str">
        <f>IF(OR(C4=C75,C4="")=TRUE,"",IF(OR(C4=C81,C4=C82,C4=C83,C4=C84,C4=C85,C4=C86,C4=C89)=FALSE,"Umbaulänge [m]","Umsetzen [St]"))</f>
        <v>Umbaulänge [m]</v>
      </c>
      <c r="G4" s="11"/>
      <c r="H4" s="82"/>
    </row>
    <row r="5" spans="1:9" ht="15" customHeight="1" x14ac:dyDescent="0.2">
      <c r="A5" s="73"/>
      <c r="B5" s="84" t="s">
        <v>3</v>
      </c>
      <c r="C5" s="219" t="s">
        <v>186</v>
      </c>
      <c r="D5" s="220"/>
      <c r="E5" s="221"/>
      <c r="F5" s="85" t="str">
        <f>IF(OR(C4=C75,C4="")=TRUE,"",IF(OR(C4=C78)=FALSE,"","Betriebszeit [h]"))</f>
        <v/>
      </c>
      <c r="G5" s="11"/>
      <c r="H5" s="82"/>
    </row>
    <row r="6" spans="1:9" ht="15" customHeight="1" x14ac:dyDescent="0.2">
      <c r="A6" s="73"/>
      <c r="B6" s="84"/>
      <c r="C6" s="148"/>
      <c r="D6" s="149"/>
      <c r="E6" s="150"/>
      <c r="F6" s="86" t="str">
        <f>IF(OR(C4=C75,C4="")=TRUE,"",IF(OR(C4=C78)=TRUE,"Anzahl d. Bediener (Aufb.): ",""))</f>
        <v/>
      </c>
      <c r="G6" s="183"/>
      <c r="H6" s="82"/>
    </row>
    <row r="7" spans="1:9" ht="52.5" customHeight="1" x14ac:dyDescent="0.2">
      <c r="A7" s="73"/>
      <c r="B7" s="87" t="s">
        <v>4</v>
      </c>
      <c r="C7" s="222" t="s">
        <v>187</v>
      </c>
      <c r="D7" s="223"/>
      <c r="E7" s="224"/>
      <c r="F7" s="88" t="s">
        <v>5</v>
      </c>
      <c r="G7" s="89" t="s">
        <v>6</v>
      </c>
      <c r="H7" s="82"/>
    </row>
    <row r="8" spans="1:9" ht="4.5" customHeight="1" thickBot="1" x14ac:dyDescent="0.25">
      <c r="A8" s="73"/>
      <c r="B8" s="74"/>
      <c r="C8" s="74"/>
      <c r="D8" s="74"/>
      <c r="E8" s="90"/>
      <c r="F8" s="74"/>
      <c r="G8" s="74"/>
      <c r="H8" s="82"/>
    </row>
    <row r="9" spans="1:9" ht="15" customHeight="1" x14ac:dyDescent="0.2">
      <c r="A9" s="91">
        <v>1</v>
      </c>
      <c r="B9" s="92" t="s">
        <v>7</v>
      </c>
      <c r="C9" s="93" t="s">
        <v>8</v>
      </c>
      <c r="D9" s="93" t="s">
        <v>9</v>
      </c>
      <c r="E9" s="93" t="s">
        <v>10</v>
      </c>
      <c r="F9" s="93" t="s">
        <v>11</v>
      </c>
      <c r="G9" s="94" t="s">
        <v>12</v>
      </c>
      <c r="H9" s="82"/>
      <c r="I9" s="76" t="s">
        <v>13</v>
      </c>
    </row>
    <row r="10" spans="1:9" ht="15" customHeight="1" x14ac:dyDescent="0.2">
      <c r="A10" s="91">
        <v>2</v>
      </c>
      <c r="B10" s="95" t="s">
        <v>14</v>
      </c>
      <c r="C10" s="96"/>
      <c r="D10" s="97"/>
      <c r="E10" s="14"/>
      <c r="F10" s="52">
        <f>C10*E10</f>
        <v>0</v>
      </c>
      <c r="G10" s="147"/>
      <c r="H10" s="82"/>
    </row>
    <row r="11" spans="1:9" ht="15" customHeight="1" x14ac:dyDescent="0.2">
      <c r="A11" s="91">
        <v>3</v>
      </c>
      <c r="B11" s="98" t="s">
        <v>15</v>
      </c>
      <c r="C11" s="96"/>
      <c r="D11" s="97"/>
      <c r="E11" s="14"/>
      <c r="F11" s="52">
        <f t="shared" ref="F11:F15" si="0">C11*E11</f>
        <v>0</v>
      </c>
      <c r="G11" s="99"/>
      <c r="H11" s="82"/>
    </row>
    <row r="12" spans="1:9" ht="15" customHeight="1" x14ac:dyDescent="0.2">
      <c r="A12" s="91">
        <v>4</v>
      </c>
      <c r="B12" s="98" t="s">
        <v>16</v>
      </c>
      <c r="C12" s="96"/>
      <c r="D12" s="97"/>
      <c r="E12" s="14"/>
      <c r="F12" s="52">
        <f t="shared" si="0"/>
        <v>0</v>
      </c>
      <c r="G12" s="99"/>
      <c r="H12" s="82"/>
    </row>
    <row r="13" spans="1:9" ht="15" customHeight="1" x14ac:dyDescent="0.2">
      <c r="A13" s="91">
        <v>5</v>
      </c>
      <c r="B13" s="98" t="s">
        <v>17</v>
      </c>
      <c r="C13" s="96"/>
      <c r="D13" s="97"/>
      <c r="E13" s="14"/>
      <c r="F13" s="52">
        <f t="shared" si="0"/>
        <v>0</v>
      </c>
      <c r="G13" s="99"/>
      <c r="H13" s="82"/>
    </row>
    <row r="14" spans="1:9" ht="15" customHeight="1" x14ac:dyDescent="0.2">
      <c r="A14" s="91">
        <v>6</v>
      </c>
      <c r="B14" s="98" t="s">
        <v>18</v>
      </c>
      <c r="C14" s="96"/>
      <c r="D14" s="97"/>
      <c r="E14" s="14"/>
      <c r="F14" s="52">
        <f t="shared" si="0"/>
        <v>0</v>
      </c>
      <c r="G14" s="99"/>
      <c r="H14" s="82"/>
      <c r="I14" s="76" t="s">
        <v>13</v>
      </c>
    </row>
    <row r="15" spans="1:9" ht="15" customHeight="1" thickBot="1" x14ac:dyDescent="0.25">
      <c r="A15" s="91">
        <v>7</v>
      </c>
      <c r="B15" s="100" t="s">
        <v>19</v>
      </c>
      <c r="C15" s="101"/>
      <c r="D15" s="102"/>
      <c r="E15" s="15"/>
      <c r="F15" s="57">
        <f t="shared" si="0"/>
        <v>0</v>
      </c>
      <c r="G15" s="103"/>
      <c r="H15" s="104" t="s">
        <v>20</v>
      </c>
    </row>
    <row r="16" spans="1:9" ht="15" customHeight="1" thickTop="1" x14ac:dyDescent="0.2">
      <c r="A16" s="91">
        <v>8</v>
      </c>
      <c r="B16" s="105" t="s">
        <v>21</v>
      </c>
      <c r="C16" s="106"/>
      <c r="D16" s="107"/>
      <c r="E16" s="18"/>
      <c r="F16" s="52">
        <f>SUM(F10:F15)</f>
        <v>0</v>
      </c>
      <c r="G16" s="108" t="s">
        <v>22</v>
      </c>
      <c r="H16" s="109" t="s">
        <v>23</v>
      </c>
    </row>
    <row r="17" spans="1:17" ht="15" customHeight="1" thickBot="1" x14ac:dyDescent="0.25">
      <c r="A17" s="91">
        <v>9</v>
      </c>
      <c r="B17" s="110" t="s">
        <v>24</v>
      </c>
      <c r="C17" s="111"/>
      <c r="D17" s="112"/>
      <c r="E17" s="21"/>
      <c r="F17" s="52">
        <f>E17*F16</f>
        <v>0</v>
      </c>
      <c r="G17" s="113" t="s">
        <v>25</v>
      </c>
      <c r="H17" s="210" t="s">
        <v>26</v>
      </c>
    </row>
    <row r="18" spans="1:17" ht="15" customHeight="1" x14ac:dyDescent="0.2">
      <c r="A18" s="91">
        <v>10</v>
      </c>
      <c r="B18" s="110" t="s">
        <v>27</v>
      </c>
      <c r="C18" s="111"/>
      <c r="D18" s="115"/>
      <c r="E18" s="23"/>
      <c r="F18" s="60">
        <f>F16+F17</f>
        <v>0</v>
      </c>
      <c r="G18" s="175" t="str">
        <f>IF(G3=0,"",(F18+F19)/G3)</f>
        <v/>
      </c>
      <c r="H18" s="116" t="s">
        <v>28</v>
      </c>
    </row>
    <row r="19" spans="1:17" s="3" customFormat="1" ht="15" customHeight="1" thickBot="1" x14ac:dyDescent="0.25">
      <c r="A19" s="4">
        <v>11</v>
      </c>
      <c r="B19" s="59" t="s">
        <v>29</v>
      </c>
      <c r="C19" s="168" t="s">
        <v>30</v>
      </c>
      <c r="D19" s="170"/>
      <c r="E19" s="171"/>
      <c r="F19" s="60">
        <f>F18*E19</f>
        <v>0</v>
      </c>
      <c r="G19" s="172" t="str">
        <f>IF(OR(C4=C75,C4="")=TRUE,"",IF(OR(C4=C81,C4=C82,C4=C83,C4=C84,C4=C85,C4=C86,C4=C89)=FALSE,"[EUR/m]","[EUR/St]"))</f>
        <v>[EUR/m]</v>
      </c>
      <c r="H19" s="173" t="s">
        <v>31</v>
      </c>
      <c r="I19" s="2"/>
      <c r="J19" s="2"/>
      <c r="K19" s="2"/>
      <c r="L19" s="2"/>
      <c r="M19" s="2"/>
      <c r="N19" s="2"/>
      <c r="O19" s="2"/>
      <c r="P19" s="2"/>
      <c r="Q19" s="2"/>
    </row>
    <row r="20" spans="1:17" ht="15" customHeight="1" x14ac:dyDescent="0.2">
      <c r="A20" s="91">
        <v>12</v>
      </c>
      <c r="B20" s="92" t="s">
        <v>32</v>
      </c>
      <c r="C20" s="93" t="s">
        <v>8</v>
      </c>
      <c r="D20" s="93" t="s">
        <v>9</v>
      </c>
      <c r="E20" s="93" t="s">
        <v>10</v>
      </c>
      <c r="F20" s="93" t="s">
        <v>11</v>
      </c>
      <c r="G20" s="94" t="s">
        <v>12</v>
      </c>
      <c r="H20" s="209"/>
    </row>
    <row r="21" spans="1:17" ht="15" customHeight="1" x14ac:dyDescent="0.2">
      <c r="A21" s="91">
        <v>13</v>
      </c>
      <c r="B21" s="95" t="s">
        <v>14</v>
      </c>
      <c r="C21" s="96"/>
      <c r="D21" s="97"/>
      <c r="E21" s="14"/>
      <c r="F21" s="52">
        <f t="shared" ref="F21:F26" si="1">C21*E21</f>
        <v>0</v>
      </c>
      <c r="G21" s="99"/>
      <c r="H21" s="116"/>
      <c r="I21" s="76" t="s">
        <v>13</v>
      </c>
    </row>
    <row r="22" spans="1:17" ht="15" customHeight="1" x14ac:dyDescent="0.2">
      <c r="A22" s="91">
        <v>14</v>
      </c>
      <c r="B22" s="98" t="s">
        <v>15</v>
      </c>
      <c r="C22" s="96"/>
      <c r="D22" s="97"/>
      <c r="E22" s="14"/>
      <c r="F22" s="52">
        <f t="shared" si="1"/>
        <v>0</v>
      </c>
      <c r="G22" s="99"/>
      <c r="H22" s="116"/>
    </row>
    <row r="23" spans="1:17" ht="15" customHeight="1" x14ac:dyDescent="0.2">
      <c r="A23" s="91">
        <v>15</v>
      </c>
      <c r="B23" s="98" t="s">
        <v>16</v>
      </c>
      <c r="C23" s="96"/>
      <c r="D23" s="97"/>
      <c r="E23" s="14"/>
      <c r="F23" s="52">
        <f t="shared" si="1"/>
        <v>0</v>
      </c>
      <c r="G23" s="99"/>
      <c r="H23" s="116"/>
    </row>
    <row r="24" spans="1:17" ht="15" customHeight="1" x14ac:dyDescent="0.2">
      <c r="A24" s="91">
        <v>16</v>
      </c>
      <c r="B24" s="98" t="s">
        <v>17</v>
      </c>
      <c r="C24" s="96"/>
      <c r="D24" s="97"/>
      <c r="E24" s="14"/>
      <c r="F24" s="52">
        <f t="shared" si="1"/>
        <v>0</v>
      </c>
      <c r="G24" s="99"/>
      <c r="H24" s="116"/>
    </row>
    <row r="25" spans="1:17" ht="15" customHeight="1" x14ac:dyDescent="0.2">
      <c r="A25" s="91">
        <v>17</v>
      </c>
      <c r="B25" s="98" t="s">
        <v>18</v>
      </c>
      <c r="C25" s="96"/>
      <c r="D25" s="97"/>
      <c r="E25" s="14"/>
      <c r="F25" s="52">
        <f t="shared" si="1"/>
        <v>0</v>
      </c>
      <c r="G25" s="99"/>
      <c r="H25" s="116"/>
    </row>
    <row r="26" spans="1:17" ht="15" customHeight="1" thickBot="1" x14ac:dyDescent="0.25">
      <c r="A26" s="91">
        <v>18</v>
      </c>
      <c r="B26" s="100" t="s">
        <v>19</v>
      </c>
      <c r="C26" s="101"/>
      <c r="D26" s="102"/>
      <c r="E26" s="15"/>
      <c r="F26" s="57">
        <f t="shared" si="1"/>
        <v>0</v>
      </c>
      <c r="G26" s="103"/>
      <c r="H26" s="116"/>
    </row>
    <row r="27" spans="1:17" ht="15" customHeight="1" thickTop="1" x14ac:dyDescent="0.2">
      <c r="A27" s="91">
        <v>19</v>
      </c>
      <c r="B27" s="105" t="s">
        <v>21</v>
      </c>
      <c r="C27" s="106"/>
      <c r="D27" s="107"/>
      <c r="E27" s="18"/>
      <c r="F27" s="52">
        <f>SUM(F21:F26)</f>
        <v>0</v>
      </c>
      <c r="G27" s="108" t="s">
        <v>33</v>
      </c>
      <c r="H27" s="109" t="s">
        <v>34</v>
      </c>
    </row>
    <row r="28" spans="1:17" ht="15" customHeight="1" thickBot="1" x14ac:dyDescent="0.25">
      <c r="A28" s="91">
        <v>20</v>
      </c>
      <c r="B28" s="110" t="s">
        <v>24</v>
      </c>
      <c r="C28" s="111"/>
      <c r="D28" s="112"/>
      <c r="E28" s="21"/>
      <c r="F28" s="52">
        <f>E28*F27</f>
        <v>0</v>
      </c>
      <c r="G28" s="113" t="s">
        <v>25</v>
      </c>
      <c r="H28" s="210" t="s">
        <v>35</v>
      </c>
    </row>
    <row r="29" spans="1:17" ht="15" customHeight="1" x14ac:dyDescent="0.2">
      <c r="A29" s="91">
        <v>21</v>
      </c>
      <c r="B29" s="110" t="s">
        <v>27</v>
      </c>
      <c r="C29" s="111"/>
      <c r="D29" s="115"/>
      <c r="E29" s="23"/>
      <c r="F29" s="60">
        <f>F27+F28</f>
        <v>0</v>
      </c>
      <c r="G29" s="175" t="str">
        <f>IF(G4=0,"",(F29+F30)/G4)</f>
        <v/>
      </c>
      <c r="H29" s="116" t="s">
        <v>36</v>
      </c>
    </row>
    <row r="30" spans="1:17" s="3" customFormat="1" ht="15" customHeight="1" thickBot="1" x14ac:dyDescent="0.25">
      <c r="A30" s="4">
        <v>22</v>
      </c>
      <c r="B30" s="59" t="s">
        <v>37</v>
      </c>
      <c r="C30" s="168" t="s">
        <v>30</v>
      </c>
      <c r="D30" s="170"/>
      <c r="E30" s="171"/>
      <c r="F30" s="60">
        <f>F29*E30</f>
        <v>0</v>
      </c>
      <c r="G30" s="172" t="str">
        <f>IF(OR(C4=C75,C4="")=TRUE,"",IF(OR(C4=C81,C4=C82,C4=C83,C4=C84,C4=C85,C4=C86,C4=C89)=FALSE,"[EUR/m]","[EUR/St]"))</f>
        <v>[EUR/m]</v>
      </c>
      <c r="H30" s="173" t="s">
        <v>38</v>
      </c>
      <c r="I30" s="2"/>
      <c r="J30" s="2"/>
      <c r="K30" s="2"/>
      <c r="L30" s="2"/>
      <c r="M30" s="2"/>
      <c r="N30" s="2"/>
      <c r="O30" s="2"/>
      <c r="P30" s="2"/>
      <c r="Q30" s="2"/>
    </row>
    <row r="31" spans="1:17" ht="15" customHeight="1" x14ac:dyDescent="0.2">
      <c r="A31" s="91">
        <v>23</v>
      </c>
      <c r="B31" s="92" t="s">
        <v>39</v>
      </c>
      <c r="C31" s="93" t="s">
        <v>8</v>
      </c>
      <c r="D31" s="93" t="s">
        <v>9</v>
      </c>
      <c r="E31" s="93" t="s">
        <v>10</v>
      </c>
      <c r="F31" s="93" t="s">
        <v>11</v>
      </c>
      <c r="G31" s="94" t="s">
        <v>12</v>
      </c>
      <c r="H31" s="116"/>
    </row>
    <row r="32" spans="1:17" ht="15" customHeight="1" x14ac:dyDescent="0.2">
      <c r="A32" s="91">
        <v>24</v>
      </c>
      <c r="B32" s="117"/>
      <c r="C32" s="96"/>
      <c r="D32" s="97"/>
      <c r="E32" s="14"/>
      <c r="F32" s="52">
        <f>C32*E32</f>
        <v>0</v>
      </c>
      <c r="G32" s="99"/>
      <c r="H32" s="116"/>
      <c r="I32" s="76" t="s">
        <v>13</v>
      </c>
    </row>
    <row r="33" spans="1:8" ht="15" customHeight="1" x14ac:dyDescent="0.2">
      <c r="A33" s="91">
        <v>25</v>
      </c>
      <c r="B33" s="117"/>
      <c r="C33" s="96"/>
      <c r="D33" s="97"/>
      <c r="E33" s="14"/>
      <c r="F33" s="52">
        <f>C33*E33</f>
        <v>0</v>
      </c>
      <c r="G33" s="99"/>
      <c r="H33" s="116"/>
    </row>
    <row r="34" spans="1:8" ht="15" customHeight="1" x14ac:dyDescent="0.2">
      <c r="A34" s="91">
        <v>26</v>
      </c>
      <c r="B34" s="117"/>
      <c r="C34" s="96"/>
      <c r="D34" s="97"/>
      <c r="E34" s="14"/>
      <c r="F34" s="52">
        <f>C34*E34</f>
        <v>0</v>
      </c>
      <c r="G34" s="99"/>
      <c r="H34" s="116"/>
    </row>
    <row r="35" spans="1:8" ht="15" customHeight="1" x14ac:dyDescent="0.2">
      <c r="A35" s="91">
        <v>27</v>
      </c>
      <c r="B35" s="117"/>
      <c r="C35" s="96"/>
      <c r="D35" s="97"/>
      <c r="E35" s="14"/>
      <c r="F35" s="52">
        <f>C35*E35</f>
        <v>0</v>
      </c>
      <c r="G35" s="99"/>
      <c r="H35" s="116"/>
    </row>
    <row r="36" spans="1:8" ht="15" customHeight="1" thickBot="1" x14ac:dyDescent="0.25">
      <c r="A36" s="91">
        <v>28</v>
      </c>
      <c r="B36" s="118"/>
      <c r="C36" s="101"/>
      <c r="D36" s="102"/>
      <c r="E36" s="15"/>
      <c r="F36" s="57">
        <f>C36*E36</f>
        <v>0</v>
      </c>
      <c r="G36" s="103"/>
      <c r="H36" s="116"/>
    </row>
    <row r="37" spans="1:8" ht="15" customHeight="1" thickTop="1" x14ac:dyDescent="0.2">
      <c r="A37" s="91">
        <v>29</v>
      </c>
      <c r="B37" s="105" t="s">
        <v>40</v>
      </c>
      <c r="C37" s="106"/>
      <c r="D37" s="107"/>
      <c r="E37" s="18"/>
      <c r="F37" s="52">
        <f>SUM(F32:F36)</f>
        <v>0</v>
      </c>
      <c r="G37" s="108" t="s">
        <v>41</v>
      </c>
      <c r="H37" s="116" t="s">
        <v>42</v>
      </c>
    </row>
    <row r="38" spans="1:8" ht="15" customHeight="1" x14ac:dyDescent="0.2">
      <c r="A38" s="91">
        <v>30</v>
      </c>
      <c r="B38" s="110" t="s">
        <v>43</v>
      </c>
      <c r="C38" s="111"/>
      <c r="D38" s="112"/>
      <c r="E38" s="21"/>
      <c r="F38" s="52">
        <f>F37*E38</f>
        <v>0</v>
      </c>
      <c r="G38" s="119" t="s">
        <v>44</v>
      </c>
      <c r="H38" s="114" t="s">
        <v>45</v>
      </c>
    </row>
    <row r="39" spans="1:8" ht="15" customHeight="1" x14ac:dyDescent="0.2">
      <c r="A39" s="91">
        <v>31</v>
      </c>
      <c r="B39" s="110" t="s">
        <v>46</v>
      </c>
      <c r="C39" s="111"/>
      <c r="D39" s="115"/>
      <c r="E39" s="23"/>
      <c r="F39" s="52">
        <f>F37+F38</f>
        <v>0</v>
      </c>
      <c r="G39" s="120"/>
      <c r="H39" s="116" t="s">
        <v>47</v>
      </c>
    </row>
    <row r="40" spans="1:8" ht="15" customHeight="1" x14ac:dyDescent="0.2">
      <c r="A40" s="91">
        <v>32</v>
      </c>
      <c r="B40" s="110" t="s">
        <v>48</v>
      </c>
      <c r="C40" s="111"/>
      <c r="D40" s="112"/>
      <c r="E40" s="24"/>
      <c r="F40" s="5" t="s">
        <v>49</v>
      </c>
      <c r="G40" s="120"/>
      <c r="H40" s="116"/>
    </row>
    <row r="41" spans="1:8" ht="15" customHeight="1" x14ac:dyDescent="0.2">
      <c r="A41" s="91">
        <v>33</v>
      </c>
      <c r="B41" s="110" t="s">
        <v>50</v>
      </c>
      <c r="C41" s="111"/>
      <c r="D41" s="112"/>
      <c r="E41" s="21"/>
      <c r="F41" s="52">
        <f>IF(E40=0,0,F39/2*E41+F39/E40*12)</f>
        <v>0</v>
      </c>
      <c r="G41" s="120" t="s">
        <v>51</v>
      </c>
      <c r="H41" s="116" t="s">
        <v>52</v>
      </c>
    </row>
    <row r="42" spans="1:8" ht="15" customHeight="1" x14ac:dyDescent="0.2">
      <c r="A42" s="91">
        <v>34</v>
      </c>
      <c r="B42" s="110" t="s">
        <v>53</v>
      </c>
      <c r="C42" s="111"/>
      <c r="D42" s="112"/>
      <c r="E42" s="24"/>
      <c r="F42" s="52">
        <f>IF(E42=0,0,F41/E42)</f>
        <v>0</v>
      </c>
      <c r="G42" s="120" t="s">
        <v>54</v>
      </c>
      <c r="H42" s="114" t="s">
        <v>55</v>
      </c>
    </row>
    <row r="43" spans="1:8" ht="15" customHeight="1" x14ac:dyDescent="0.2">
      <c r="A43" s="91">
        <v>35</v>
      </c>
      <c r="B43" s="110" t="s">
        <v>56</v>
      </c>
      <c r="C43" s="111"/>
      <c r="D43" s="112"/>
      <c r="E43" s="21"/>
      <c r="F43" s="52">
        <f>E43*F39</f>
        <v>0</v>
      </c>
      <c r="G43" s="120" t="s">
        <v>57</v>
      </c>
      <c r="H43" s="114" t="s">
        <v>58</v>
      </c>
    </row>
    <row r="44" spans="1:8" ht="15" customHeight="1" x14ac:dyDescent="0.2">
      <c r="A44" s="91">
        <v>36</v>
      </c>
      <c r="B44" s="121" t="s">
        <v>59</v>
      </c>
      <c r="C44" s="106"/>
      <c r="D44" s="107"/>
      <c r="E44" s="26"/>
      <c r="F44" s="52">
        <f>IF(E42=0,0,F43/E42)</f>
        <v>0</v>
      </c>
      <c r="G44" s="120" t="s">
        <v>60</v>
      </c>
      <c r="H44" s="114" t="s">
        <v>61</v>
      </c>
    </row>
    <row r="45" spans="1:8" ht="15" customHeight="1" thickBot="1" x14ac:dyDescent="0.25">
      <c r="A45" s="91">
        <v>37</v>
      </c>
      <c r="B45" s="100" t="s">
        <v>62</v>
      </c>
      <c r="C45" s="101"/>
      <c r="D45" s="102"/>
      <c r="E45" s="15"/>
      <c r="F45" s="57">
        <f>C45*E45</f>
        <v>0</v>
      </c>
      <c r="G45" s="182" t="s">
        <v>63</v>
      </c>
      <c r="H45" s="114"/>
    </row>
    <row r="46" spans="1:8" ht="15" customHeight="1" thickTop="1" x14ac:dyDescent="0.2">
      <c r="A46" s="91">
        <v>38</v>
      </c>
      <c r="B46" s="105" t="s">
        <v>21</v>
      </c>
      <c r="C46" s="106"/>
      <c r="D46" s="107"/>
      <c r="E46" s="18"/>
      <c r="F46" s="52">
        <f>F42+F44+F45</f>
        <v>0</v>
      </c>
      <c r="G46" s="108" t="s">
        <v>63</v>
      </c>
      <c r="H46" s="114" t="s">
        <v>64</v>
      </c>
    </row>
    <row r="47" spans="1:8" ht="15" customHeight="1" thickBot="1" x14ac:dyDescent="0.25">
      <c r="A47" s="91">
        <v>39</v>
      </c>
      <c r="B47" s="110" t="s">
        <v>24</v>
      </c>
      <c r="C47" s="111"/>
      <c r="D47" s="112"/>
      <c r="E47" s="21"/>
      <c r="F47" s="52">
        <f>E47*F46</f>
        <v>0</v>
      </c>
      <c r="G47" s="113" t="s">
        <v>25</v>
      </c>
      <c r="H47" s="211" t="s">
        <v>65</v>
      </c>
    </row>
    <row r="48" spans="1:8" ht="15" customHeight="1" x14ac:dyDescent="0.2">
      <c r="A48" s="91">
        <v>40</v>
      </c>
      <c r="B48" s="110" t="s">
        <v>27</v>
      </c>
      <c r="C48" s="111"/>
      <c r="D48" s="115"/>
      <c r="E48" s="23"/>
      <c r="F48" s="60">
        <f>F46+F47</f>
        <v>0</v>
      </c>
      <c r="G48" s="175" t="str">
        <f>IF(F48=0,"",(F48+F49)/G3)</f>
        <v/>
      </c>
      <c r="H48" s="114" t="s">
        <v>66</v>
      </c>
    </row>
    <row r="49" spans="1:17" s="3" customFormat="1" ht="15" customHeight="1" thickBot="1" x14ac:dyDescent="0.25">
      <c r="A49" s="4">
        <v>41</v>
      </c>
      <c r="B49" s="59" t="s">
        <v>37</v>
      </c>
      <c r="C49" s="168" t="s">
        <v>30</v>
      </c>
      <c r="D49" s="170"/>
      <c r="E49" s="171"/>
      <c r="F49" s="60">
        <f>F48*E49</f>
        <v>0</v>
      </c>
      <c r="G49" s="172" t="str">
        <f>IF(C4="","",IF(OR(C4=C75,C4=C81,C4=C82,C4=C83,C4=C84,C4=C85,C4=C86,C4=C89)=FALSE,"[EUR/m*d]","[EUR/St*d]"))</f>
        <v>[EUR/m*d]</v>
      </c>
      <c r="H49" s="173" t="s">
        <v>67</v>
      </c>
      <c r="I49" s="2"/>
      <c r="J49" s="2"/>
      <c r="K49" s="2"/>
      <c r="L49" s="2"/>
      <c r="M49" s="2"/>
      <c r="N49" s="2"/>
      <c r="O49" s="2"/>
      <c r="P49" s="2"/>
      <c r="Q49" s="2"/>
    </row>
    <row r="50" spans="1:17" ht="15" customHeight="1" thickBot="1" x14ac:dyDescent="0.25">
      <c r="A50" s="91">
        <v>42</v>
      </c>
      <c r="B50" s="92" t="s">
        <v>68</v>
      </c>
      <c r="C50" s="93" t="s">
        <v>8</v>
      </c>
      <c r="D50" s="93" t="s">
        <v>9</v>
      </c>
      <c r="E50" s="93" t="s">
        <v>10</v>
      </c>
      <c r="F50" s="93" t="s">
        <v>11</v>
      </c>
      <c r="G50" s="146" t="s">
        <v>12</v>
      </c>
      <c r="H50" s="116"/>
    </row>
    <row r="51" spans="1:17" ht="15" customHeight="1" x14ac:dyDescent="0.2">
      <c r="A51" s="91">
        <v>43</v>
      </c>
      <c r="B51" s="98" t="str">
        <f>IF(OR(C4=C75,C4="",C4=C78,C4=C79)=TRUE,"","Bedienung gesamt")</f>
        <v>Bedienung gesamt</v>
      </c>
      <c r="C51" s="96"/>
      <c r="D51" s="97"/>
      <c r="E51" s="14"/>
      <c r="F51" s="52">
        <f t="shared" ref="F51:F54" si="2">C51*E51</f>
        <v>0</v>
      </c>
      <c r="G51" s="99"/>
      <c r="H51" s="116"/>
      <c r="I51" s="76" t="s">
        <v>13</v>
      </c>
    </row>
    <row r="52" spans="1:17" ht="15" customHeight="1" x14ac:dyDescent="0.2">
      <c r="A52" s="91">
        <v>44</v>
      </c>
      <c r="B52" s="98" t="s">
        <v>69</v>
      </c>
      <c r="C52" s="96"/>
      <c r="D52" s="97"/>
      <c r="E52" s="14"/>
      <c r="F52" s="52">
        <f t="shared" si="2"/>
        <v>0</v>
      </c>
      <c r="G52" s="99"/>
      <c r="H52" s="116"/>
    </row>
    <row r="53" spans="1:17" ht="15" customHeight="1" x14ac:dyDescent="0.2">
      <c r="A53" s="91">
        <v>45</v>
      </c>
      <c r="B53" s="98" t="s">
        <v>70</v>
      </c>
      <c r="C53" s="96"/>
      <c r="D53" s="97"/>
      <c r="E53" s="14"/>
      <c r="F53" s="52">
        <f t="shared" si="2"/>
        <v>0</v>
      </c>
      <c r="G53" s="99"/>
      <c r="H53" s="116"/>
    </row>
    <row r="54" spans="1:17" ht="15" customHeight="1" thickBot="1" x14ac:dyDescent="0.25">
      <c r="A54" s="91">
        <v>46</v>
      </c>
      <c r="B54" s="100" t="s">
        <v>71</v>
      </c>
      <c r="C54" s="101"/>
      <c r="D54" s="102"/>
      <c r="E54" s="15"/>
      <c r="F54" s="57">
        <f t="shared" si="2"/>
        <v>0</v>
      </c>
      <c r="G54" s="103"/>
      <c r="H54" s="116"/>
    </row>
    <row r="55" spans="1:17" ht="15" customHeight="1" thickTop="1" x14ac:dyDescent="0.2">
      <c r="A55" s="91">
        <v>47</v>
      </c>
      <c r="B55" s="105" t="s">
        <v>21</v>
      </c>
      <c r="C55" s="106"/>
      <c r="D55" s="107"/>
      <c r="E55" s="18"/>
      <c r="F55" s="52">
        <f>SUM(F51:F54)</f>
        <v>0</v>
      </c>
      <c r="G55" s="108" t="s">
        <v>72</v>
      </c>
      <c r="H55" s="116" t="s">
        <v>73</v>
      </c>
    </row>
    <row r="56" spans="1:17" ht="15" customHeight="1" thickBot="1" x14ac:dyDescent="0.25">
      <c r="A56" s="91">
        <v>48</v>
      </c>
      <c r="B56" s="110" t="s">
        <v>24</v>
      </c>
      <c r="C56" s="111"/>
      <c r="D56" s="112"/>
      <c r="E56" s="21"/>
      <c r="F56" s="52">
        <f>E56*F55</f>
        <v>0</v>
      </c>
      <c r="G56" s="113" t="s">
        <v>25</v>
      </c>
      <c r="H56" s="212" t="s">
        <v>74</v>
      </c>
    </row>
    <row r="57" spans="1:17" ht="15" customHeight="1" x14ac:dyDescent="0.2">
      <c r="A57" s="91">
        <v>49</v>
      </c>
      <c r="B57" s="110" t="s">
        <v>27</v>
      </c>
      <c r="C57" s="111"/>
      <c r="D57" s="115"/>
      <c r="E57" s="23"/>
      <c r="F57" s="60">
        <f>F55+F56</f>
        <v>0</v>
      </c>
      <c r="G57" s="175" t="str">
        <f>IF(G5=0,"",(F57+F58)/G5/G3)</f>
        <v/>
      </c>
      <c r="H57" s="114" t="s">
        <v>75</v>
      </c>
    </row>
    <row r="58" spans="1:17" s="3" customFormat="1" ht="15" customHeight="1" thickBot="1" x14ac:dyDescent="0.25">
      <c r="A58" s="4">
        <v>50</v>
      </c>
      <c r="B58" s="167" t="s">
        <v>37</v>
      </c>
      <c r="C58" s="168" t="s">
        <v>30</v>
      </c>
      <c r="D58" s="170"/>
      <c r="E58" s="171"/>
      <c r="F58" s="169">
        <f>F57*E58</f>
        <v>0</v>
      </c>
      <c r="G58" s="172" t="str">
        <f>IF(OR(C4=C75,C4="")=TRUE,"",IF(OR(C4=C78)=TRUE,"[EUR/m*h]",IF(OR(C4=C89)=TRUE,"[EUR/St*h]","")))</f>
        <v/>
      </c>
      <c r="H58" s="173" t="s">
        <v>76</v>
      </c>
      <c r="I58" s="2"/>
      <c r="J58" s="2"/>
      <c r="K58" s="2"/>
      <c r="L58" s="2"/>
      <c r="M58" s="2"/>
      <c r="N58" s="2"/>
      <c r="O58" s="2"/>
      <c r="P58" s="2"/>
      <c r="Q58" s="2"/>
    </row>
    <row r="59" spans="1:17" ht="4.5" customHeight="1" x14ac:dyDescent="0.2">
      <c r="A59" s="73"/>
      <c r="B59" s="74"/>
      <c r="C59" s="123"/>
      <c r="D59" s="123"/>
      <c r="E59" s="124"/>
      <c r="F59" s="123"/>
      <c r="G59" s="123"/>
      <c r="H59" s="125"/>
      <c r="I59" s="126"/>
    </row>
    <row r="60" spans="1:17" s="131" customFormat="1" ht="10.5" x14ac:dyDescent="0.2">
      <c r="A60" s="127"/>
      <c r="B60" s="128" t="s">
        <v>77</v>
      </c>
      <c r="C60" s="129"/>
      <c r="D60" s="128"/>
      <c r="E60" s="129"/>
      <c r="F60" s="130" t="s">
        <v>78</v>
      </c>
      <c r="G60" s="130"/>
      <c r="H60" s="125"/>
      <c r="I60" s="127"/>
      <c r="J60" s="127"/>
      <c r="K60" s="127"/>
      <c r="L60" s="127"/>
      <c r="M60" s="127"/>
      <c r="N60" s="127"/>
      <c r="O60" s="127"/>
      <c r="P60" s="127"/>
      <c r="Q60" s="127"/>
    </row>
    <row r="61" spans="1:17" s="131" customFormat="1" ht="10.5" x14ac:dyDescent="0.2">
      <c r="A61" s="127"/>
      <c r="B61" s="130" t="s">
        <v>79</v>
      </c>
      <c r="C61" s="129"/>
      <c r="D61" s="128"/>
      <c r="E61" s="129"/>
      <c r="F61" s="132" t="s">
        <v>80</v>
      </c>
      <c r="G61" s="130"/>
      <c r="H61" s="125"/>
      <c r="I61" s="127"/>
      <c r="J61" s="127"/>
      <c r="K61" s="127"/>
      <c r="L61" s="127"/>
      <c r="M61" s="127"/>
      <c r="N61" s="127"/>
      <c r="O61" s="127"/>
      <c r="P61" s="127"/>
      <c r="Q61" s="127"/>
    </row>
    <row r="62" spans="1:17" s="131" customFormat="1" ht="10.5" x14ac:dyDescent="0.2">
      <c r="A62" s="127"/>
      <c r="B62" s="128" t="s">
        <v>81</v>
      </c>
      <c r="C62" s="129"/>
      <c r="D62" s="128"/>
      <c r="E62" s="129"/>
      <c r="F62" s="130" t="s">
        <v>82</v>
      </c>
      <c r="G62" s="130"/>
      <c r="H62" s="125"/>
      <c r="I62" s="127"/>
      <c r="J62" s="127"/>
      <c r="K62" s="127"/>
      <c r="L62" s="127"/>
      <c r="M62" s="127"/>
      <c r="N62" s="127"/>
      <c r="O62" s="127"/>
      <c r="P62" s="127"/>
      <c r="Q62" s="127"/>
    </row>
    <row r="63" spans="1:17" s="131" customFormat="1" ht="10.5" x14ac:dyDescent="0.2">
      <c r="A63" s="127"/>
      <c r="B63" s="128" t="s">
        <v>83</v>
      </c>
      <c r="C63" s="129"/>
      <c r="D63" s="128"/>
      <c r="E63" s="129"/>
      <c r="F63" s="132" t="s">
        <v>84</v>
      </c>
      <c r="G63" s="130"/>
      <c r="H63" s="125"/>
      <c r="I63" s="127"/>
      <c r="J63" s="127"/>
      <c r="K63" s="127"/>
      <c r="L63" s="127"/>
      <c r="M63" s="127"/>
      <c r="N63" s="127"/>
      <c r="O63" s="127"/>
      <c r="P63" s="127"/>
      <c r="Q63" s="127"/>
    </row>
    <row r="64" spans="1:17" s="131" customFormat="1" ht="10.5" x14ac:dyDescent="0.2">
      <c r="A64" s="127"/>
      <c r="B64" s="128" t="s">
        <v>85</v>
      </c>
      <c r="C64" s="129"/>
      <c r="D64" s="128"/>
      <c r="E64" s="129"/>
      <c r="F64" s="131" t="s">
        <v>86</v>
      </c>
      <c r="H64" s="125"/>
      <c r="I64" s="127"/>
      <c r="J64" s="127"/>
      <c r="K64" s="127"/>
      <c r="L64" s="127"/>
      <c r="M64" s="127"/>
      <c r="N64" s="127"/>
      <c r="O64" s="127"/>
      <c r="P64" s="127"/>
      <c r="Q64" s="127"/>
    </row>
    <row r="65" spans="1:17" s="131" customFormat="1" ht="10.5" x14ac:dyDescent="0.2">
      <c r="A65" s="127"/>
      <c r="B65" s="128"/>
      <c r="C65" s="129"/>
      <c r="D65" s="128"/>
      <c r="E65" s="129"/>
      <c r="F65" s="177"/>
      <c r="G65" s="177"/>
      <c r="H65" s="125"/>
      <c r="I65" s="127"/>
      <c r="J65" s="127"/>
      <c r="K65" s="127"/>
      <c r="L65" s="127"/>
      <c r="M65" s="127"/>
      <c r="N65" s="127"/>
      <c r="O65" s="127"/>
      <c r="P65" s="127"/>
      <c r="Q65" s="127"/>
    </row>
    <row r="66" spans="1:17" s="131" customFormat="1" ht="10.5" x14ac:dyDescent="0.2">
      <c r="A66" s="127"/>
      <c r="B66" s="128"/>
      <c r="C66" s="129"/>
      <c r="D66" s="128"/>
      <c r="E66" s="129"/>
      <c r="F66" s="32"/>
      <c r="G66" s="133" t="s">
        <v>87</v>
      </c>
      <c r="H66" s="125"/>
      <c r="I66" s="127"/>
      <c r="J66" s="127"/>
      <c r="K66" s="127"/>
      <c r="L66" s="127"/>
      <c r="M66" s="127"/>
      <c r="N66" s="127"/>
      <c r="O66" s="127"/>
      <c r="P66" s="127"/>
      <c r="Q66" s="127"/>
    </row>
    <row r="67" spans="1:17" ht="8.25" customHeight="1" x14ac:dyDescent="0.2">
      <c r="A67" s="134"/>
      <c r="B67" s="135"/>
      <c r="C67" s="135"/>
      <c r="D67" s="135"/>
      <c r="E67" s="136"/>
      <c r="F67" s="136"/>
      <c r="G67" s="136"/>
      <c r="H67" s="125"/>
    </row>
    <row r="68" spans="1:17" x14ac:dyDescent="0.2">
      <c r="A68" s="73"/>
      <c r="B68" s="74"/>
      <c r="C68" s="74"/>
      <c r="D68" s="74"/>
      <c r="E68" s="137"/>
      <c r="F68" s="74"/>
      <c r="G68" s="74"/>
      <c r="H68" s="125"/>
    </row>
    <row r="69" spans="1:17" x14ac:dyDescent="0.2">
      <c r="A69" s="138"/>
      <c r="B69" s="74"/>
      <c r="C69" s="74"/>
      <c r="D69" s="74"/>
      <c r="E69" s="137"/>
      <c r="F69" s="74"/>
      <c r="G69" s="74"/>
      <c r="H69" s="125"/>
    </row>
    <row r="70" spans="1:17" ht="12" customHeight="1" x14ac:dyDescent="0.2">
      <c r="A70" s="73"/>
      <c r="B70" s="74"/>
      <c r="C70" s="74"/>
      <c r="D70" s="74"/>
      <c r="E70" s="137"/>
      <c r="F70" s="74"/>
      <c r="G70" s="74"/>
      <c r="H70" s="125"/>
    </row>
    <row r="71" spans="1:17" ht="15.75" customHeight="1" x14ac:dyDescent="0.2">
      <c r="A71" s="73"/>
      <c r="B71" s="74"/>
      <c r="C71" s="74"/>
      <c r="D71" s="74"/>
      <c r="E71" s="137"/>
      <c r="F71" s="74"/>
      <c r="G71" s="74"/>
      <c r="H71" s="125"/>
    </row>
    <row r="72" spans="1:17" ht="12" customHeight="1" x14ac:dyDescent="0.2">
      <c r="A72" s="134"/>
      <c r="B72" s="74"/>
      <c r="C72" s="74"/>
      <c r="D72" s="74"/>
      <c r="E72" s="137"/>
      <c r="F72" s="74"/>
      <c r="G72" s="74"/>
      <c r="H72" s="125"/>
    </row>
    <row r="73" spans="1:17" x14ac:dyDescent="0.2">
      <c r="A73" s="73"/>
      <c r="B73" s="74"/>
      <c r="C73" s="74"/>
      <c r="D73" s="74"/>
      <c r="E73" s="137"/>
      <c r="F73" s="74"/>
      <c r="G73" s="74"/>
      <c r="H73" s="125"/>
    </row>
    <row r="74" spans="1:17" x14ac:dyDescent="0.2">
      <c r="A74" s="73"/>
      <c r="B74" s="74"/>
      <c r="C74" s="76"/>
      <c r="D74" s="74"/>
      <c r="E74" s="137"/>
      <c r="F74" s="139" t="s">
        <v>88</v>
      </c>
      <c r="G74" s="139" t="s">
        <v>89</v>
      </c>
      <c r="H74" s="139" t="s">
        <v>90</v>
      </c>
      <c r="I74" s="139" t="s">
        <v>91</v>
      </c>
    </row>
    <row r="75" spans="1:17" x14ac:dyDescent="0.2">
      <c r="A75" s="73"/>
      <c r="B75" s="74"/>
      <c r="C75" s="140" t="s">
        <v>92</v>
      </c>
      <c r="D75" s="141"/>
      <c r="E75" s="142"/>
      <c r="F75" s="143"/>
      <c r="G75" s="143"/>
      <c r="H75" s="143"/>
      <c r="I75" s="139" t="s">
        <v>93</v>
      </c>
    </row>
    <row r="76" spans="1:17" x14ac:dyDescent="0.2">
      <c r="A76" s="73"/>
      <c r="B76" s="74"/>
      <c r="C76" s="140" t="s">
        <v>94</v>
      </c>
      <c r="D76" s="141"/>
      <c r="E76" s="142"/>
      <c r="F76" s="139" t="s">
        <v>95</v>
      </c>
      <c r="G76" s="139" t="s">
        <v>95</v>
      </c>
      <c r="H76" s="143"/>
      <c r="I76" s="139" t="s">
        <v>95</v>
      </c>
    </row>
    <row r="77" spans="1:17" x14ac:dyDescent="0.2">
      <c r="A77" s="73"/>
      <c r="B77" s="74"/>
      <c r="C77" s="140" t="s">
        <v>96</v>
      </c>
      <c r="D77" s="141"/>
      <c r="E77" s="142"/>
      <c r="F77" s="139" t="s">
        <v>95</v>
      </c>
      <c r="G77" s="139" t="s">
        <v>95</v>
      </c>
      <c r="H77" s="143"/>
      <c r="I77" s="139" t="s">
        <v>95</v>
      </c>
    </row>
    <row r="78" spans="1:17" ht="13.5" customHeight="1" x14ac:dyDescent="0.2">
      <c r="A78" s="73"/>
      <c r="B78" s="74"/>
      <c r="C78" s="140" t="s">
        <v>97</v>
      </c>
      <c r="D78" s="141"/>
      <c r="E78" s="142"/>
      <c r="F78" s="139" t="s">
        <v>95</v>
      </c>
      <c r="G78" s="139" t="s">
        <v>95</v>
      </c>
      <c r="H78" s="139" t="s">
        <v>95</v>
      </c>
      <c r="I78" s="139" t="s">
        <v>95</v>
      </c>
    </row>
    <row r="79" spans="1:17" ht="13.5" customHeight="1" x14ac:dyDescent="0.2">
      <c r="A79" s="73"/>
      <c r="B79" s="74"/>
      <c r="C79" s="140" t="s">
        <v>98</v>
      </c>
      <c r="D79" s="141"/>
      <c r="E79" s="142"/>
      <c r="F79" s="139" t="s">
        <v>99</v>
      </c>
      <c r="G79" s="139" t="s">
        <v>99</v>
      </c>
      <c r="H79" s="139" t="s">
        <v>99</v>
      </c>
      <c r="I79" s="139" t="s">
        <v>99</v>
      </c>
      <c r="J79" s="76" t="s">
        <v>13</v>
      </c>
    </row>
    <row r="80" spans="1:17" ht="13.5" customHeight="1" x14ac:dyDescent="0.2">
      <c r="A80" s="73"/>
      <c r="B80" s="74"/>
      <c r="C80" s="140" t="s">
        <v>100</v>
      </c>
      <c r="D80" s="141"/>
      <c r="E80" s="142"/>
      <c r="F80" s="139" t="s">
        <v>93</v>
      </c>
      <c r="G80" s="143"/>
      <c r="H80" s="143"/>
      <c r="I80" s="139" t="s">
        <v>99</v>
      </c>
      <c r="J80" s="76" t="s">
        <v>13</v>
      </c>
    </row>
    <row r="81" spans="1:10" x14ac:dyDescent="0.2">
      <c r="A81" s="73"/>
      <c r="B81" s="74"/>
      <c r="C81" s="140" t="s">
        <v>101</v>
      </c>
      <c r="D81" s="141"/>
      <c r="E81" s="142"/>
      <c r="F81" s="139" t="s">
        <v>93</v>
      </c>
      <c r="G81" s="139" t="s">
        <v>93</v>
      </c>
      <c r="H81" s="143"/>
      <c r="I81" s="139" t="s">
        <v>93</v>
      </c>
    </row>
    <row r="82" spans="1:10" x14ac:dyDescent="0.2">
      <c r="A82" s="73"/>
      <c r="B82" s="74"/>
      <c r="C82" s="140" t="s">
        <v>102</v>
      </c>
      <c r="D82" s="141"/>
      <c r="E82" s="142"/>
      <c r="F82" s="139" t="s">
        <v>93</v>
      </c>
      <c r="G82" s="139" t="s">
        <v>93</v>
      </c>
      <c r="H82" s="143"/>
      <c r="I82" s="139" t="s">
        <v>93</v>
      </c>
    </row>
    <row r="83" spans="1:10" x14ac:dyDescent="0.2">
      <c r="A83" s="73"/>
      <c r="B83" s="74"/>
      <c r="C83" s="140" t="s">
        <v>103</v>
      </c>
      <c r="D83" s="141"/>
      <c r="E83" s="142"/>
      <c r="F83" s="139" t="s">
        <v>93</v>
      </c>
      <c r="G83" s="139" t="s">
        <v>93</v>
      </c>
      <c r="H83" s="143"/>
      <c r="I83" s="139" t="s">
        <v>93</v>
      </c>
    </row>
    <row r="84" spans="1:10" x14ac:dyDescent="0.2">
      <c r="A84" s="73"/>
      <c r="B84" s="74"/>
      <c r="C84" s="140" t="s">
        <v>104</v>
      </c>
      <c r="D84" s="141"/>
      <c r="E84" s="142"/>
      <c r="F84" s="139" t="s">
        <v>93</v>
      </c>
      <c r="G84" s="139" t="s">
        <v>93</v>
      </c>
      <c r="H84" s="143"/>
      <c r="I84" s="139" t="s">
        <v>93</v>
      </c>
    </row>
    <row r="85" spans="1:10" x14ac:dyDescent="0.2">
      <c r="A85" s="73"/>
      <c r="B85" s="74"/>
      <c r="C85" s="140" t="s">
        <v>105</v>
      </c>
      <c r="D85" s="141"/>
      <c r="E85" s="142"/>
      <c r="F85" s="139" t="s">
        <v>93</v>
      </c>
      <c r="G85" s="139" t="s">
        <v>93</v>
      </c>
      <c r="H85" s="143"/>
      <c r="I85" s="139" t="s">
        <v>93</v>
      </c>
    </row>
    <row r="86" spans="1:10" x14ac:dyDescent="0.2">
      <c r="A86" s="73"/>
      <c r="B86" s="74"/>
      <c r="C86" s="140" t="s">
        <v>106</v>
      </c>
      <c r="D86" s="141"/>
      <c r="E86" s="142"/>
      <c r="F86" s="139" t="s">
        <v>93</v>
      </c>
      <c r="G86" s="139" t="s">
        <v>93</v>
      </c>
      <c r="H86" s="143"/>
      <c r="I86" s="139" t="s">
        <v>93</v>
      </c>
    </row>
    <row r="87" spans="1:10" x14ac:dyDescent="0.2">
      <c r="A87" s="73"/>
      <c r="B87" s="74"/>
      <c r="C87" s="140" t="s">
        <v>107</v>
      </c>
      <c r="D87" s="141"/>
      <c r="E87" s="142"/>
      <c r="F87" s="139" t="s">
        <v>93</v>
      </c>
      <c r="G87" s="139" t="s">
        <v>93</v>
      </c>
      <c r="H87" s="139" t="s">
        <v>108</v>
      </c>
      <c r="I87" s="139" t="s">
        <v>93</v>
      </c>
      <c r="J87" s="76" t="s">
        <v>13</v>
      </c>
    </row>
    <row r="88" spans="1:10" x14ac:dyDescent="0.2">
      <c r="A88" s="73"/>
      <c r="B88" s="74"/>
      <c r="C88" s="140" t="s">
        <v>109</v>
      </c>
      <c r="D88" s="141"/>
      <c r="E88" s="142"/>
      <c r="F88" s="139" t="s">
        <v>93</v>
      </c>
      <c r="G88" s="143"/>
      <c r="H88" s="139" t="s">
        <v>99</v>
      </c>
      <c r="I88" s="139" t="s">
        <v>99</v>
      </c>
      <c r="J88" s="76" t="s">
        <v>13</v>
      </c>
    </row>
    <row r="89" spans="1:10" x14ac:dyDescent="0.2">
      <c r="A89" s="73"/>
      <c r="B89" s="74"/>
      <c r="C89" s="140" t="s">
        <v>110</v>
      </c>
      <c r="D89" s="141"/>
      <c r="E89" s="142"/>
      <c r="F89" s="139" t="s">
        <v>95</v>
      </c>
      <c r="G89" s="143"/>
      <c r="H89" s="139" t="s">
        <v>111</v>
      </c>
      <c r="I89" s="139" t="s">
        <v>111</v>
      </c>
    </row>
    <row r="90" spans="1:10" x14ac:dyDescent="0.2">
      <c r="A90" s="73"/>
      <c r="B90" s="74"/>
      <c r="C90" s="74"/>
      <c r="D90" s="74"/>
      <c r="E90" s="137"/>
      <c r="F90" s="74"/>
      <c r="G90" s="74"/>
      <c r="H90" s="125"/>
    </row>
    <row r="91" spans="1:10" x14ac:dyDescent="0.2">
      <c r="A91" s="73"/>
      <c r="B91" s="74"/>
      <c r="C91" s="74"/>
      <c r="D91" s="74"/>
      <c r="E91" s="137"/>
      <c r="F91" s="74"/>
      <c r="G91" s="74"/>
      <c r="H91" s="125"/>
    </row>
    <row r="92" spans="1:10" x14ac:dyDescent="0.2">
      <c r="A92" s="73"/>
      <c r="B92" s="74"/>
      <c r="C92" s="74"/>
      <c r="D92" s="74"/>
      <c r="E92" s="137"/>
      <c r="F92" s="74"/>
      <c r="G92" s="74"/>
      <c r="H92" s="125"/>
    </row>
    <row r="93" spans="1:10" x14ac:dyDescent="0.2">
      <c r="A93" s="73"/>
      <c r="B93" s="74"/>
      <c r="C93" s="74"/>
      <c r="D93" s="74"/>
      <c r="E93" s="137"/>
      <c r="F93" s="74"/>
      <c r="G93" s="74"/>
      <c r="H93" s="125"/>
    </row>
    <row r="94" spans="1:10" x14ac:dyDescent="0.2">
      <c r="A94" s="73"/>
      <c r="B94" s="74"/>
      <c r="C94" s="74"/>
      <c r="D94" s="74"/>
      <c r="E94" s="137"/>
      <c r="F94" s="74"/>
      <c r="G94" s="74"/>
      <c r="H94" s="125"/>
    </row>
    <row r="95" spans="1:10" x14ac:dyDescent="0.2">
      <c r="A95" s="73"/>
      <c r="B95" s="74"/>
      <c r="C95" s="74"/>
      <c r="D95" s="74"/>
      <c r="E95" s="137"/>
      <c r="F95" s="74"/>
      <c r="G95" s="74"/>
      <c r="H95" s="125"/>
    </row>
    <row r="96" spans="1:10" x14ac:dyDescent="0.2">
      <c r="A96" s="73"/>
      <c r="B96" s="74"/>
      <c r="C96" s="74"/>
      <c r="D96" s="74"/>
      <c r="E96" s="137"/>
      <c r="F96" s="74"/>
      <c r="G96" s="74"/>
      <c r="H96" s="125"/>
    </row>
    <row r="97" spans="1:8" x14ac:dyDescent="0.2">
      <c r="A97" s="73"/>
      <c r="B97" s="74"/>
      <c r="C97" s="74"/>
      <c r="D97" s="74"/>
      <c r="E97" s="137"/>
      <c r="F97" s="74"/>
      <c r="G97" s="74"/>
      <c r="H97" s="125"/>
    </row>
    <row r="98" spans="1:8" x14ac:dyDescent="0.2">
      <c r="A98" s="73"/>
      <c r="B98" s="74"/>
      <c r="C98" s="74"/>
      <c r="D98" s="74"/>
      <c r="E98" s="137"/>
      <c r="F98" s="74"/>
      <c r="G98" s="74"/>
      <c r="H98" s="125"/>
    </row>
    <row r="99" spans="1:8" x14ac:dyDescent="0.2">
      <c r="A99" s="73"/>
      <c r="B99" s="74"/>
      <c r="C99" s="74"/>
      <c r="D99" s="74"/>
      <c r="E99" s="137"/>
      <c r="F99" s="74"/>
      <c r="G99" s="74"/>
      <c r="H99" s="125"/>
    </row>
    <row r="100" spans="1:8" x14ac:dyDescent="0.2">
      <c r="A100" s="73"/>
      <c r="B100" s="74"/>
      <c r="C100" s="74"/>
      <c r="D100" s="74"/>
      <c r="E100" s="137"/>
      <c r="F100" s="74"/>
      <c r="G100" s="74"/>
      <c r="H100" s="125"/>
    </row>
    <row r="101" spans="1:8" x14ac:dyDescent="0.2">
      <c r="A101" s="73"/>
      <c r="B101" s="74"/>
      <c r="C101" s="74"/>
      <c r="D101" s="74"/>
      <c r="E101" s="137"/>
      <c r="F101" s="74"/>
      <c r="G101" s="74"/>
      <c r="H101" s="125"/>
    </row>
    <row r="102" spans="1:8" x14ac:dyDescent="0.2">
      <c r="A102" s="73"/>
      <c r="B102" s="74"/>
      <c r="C102" s="74"/>
      <c r="D102" s="74"/>
      <c r="E102" s="137"/>
      <c r="F102" s="74"/>
      <c r="G102" s="74"/>
      <c r="H102" s="125"/>
    </row>
    <row r="103" spans="1:8" x14ac:dyDescent="0.2">
      <c r="A103" s="73"/>
      <c r="B103" s="74"/>
      <c r="C103" s="74"/>
      <c r="D103" s="74"/>
      <c r="E103" s="137"/>
      <c r="F103" s="74"/>
      <c r="G103" s="74"/>
      <c r="H103" s="125"/>
    </row>
    <row r="104" spans="1:8" x14ac:dyDescent="0.2">
      <c r="A104" s="73"/>
      <c r="B104" s="74"/>
      <c r="C104" s="74"/>
      <c r="D104" s="74"/>
      <c r="E104" s="137"/>
      <c r="F104" s="74"/>
      <c r="G104" s="74"/>
      <c r="H104" s="125"/>
    </row>
    <row r="105" spans="1:8" x14ac:dyDescent="0.2">
      <c r="A105" s="73"/>
      <c r="B105" s="74"/>
      <c r="C105" s="74"/>
      <c r="D105" s="74"/>
      <c r="E105" s="137"/>
      <c r="F105" s="74"/>
      <c r="G105" s="74"/>
      <c r="H105" s="125"/>
    </row>
    <row r="106" spans="1:8" x14ac:dyDescent="0.2">
      <c r="A106" s="73"/>
      <c r="B106" s="74"/>
      <c r="C106" s="74"/>
      <c r="D106" s="74"/>
      <c r="E106" s="137"/>
      <c r="F106" s="74"/>
      <c r="G106" s="74"/>
      <c r="H106" s="125"/>
    </row>
    <row r="107" spans="1:8" x14ac:dyDescent="0.2">
      <c r="A107" s="73"/>
      <c r="B107" s="74"/>
      <c r="C107" s="74"/>
      <c r="D107" s="74"/>
      <c r="E107" s="137"/>
      <c r="F107" s="74"/>
      <c r="G107" s="74"/>
      <c r="H107" s="125"/>
    </row>
    <row r="108" spans="1:8" x14ac:dyDescent="0.2">
      <c r="A108" s="73"/>
      <c r="B108" s="74"/>
      <c r="C108" s="74"/>
      <c r="D108" s="74"/>
      <c r="E108" s="137"/>
      <c r="F108" s="74"/>
      <c r="G108" s="74"/>
      <c r="H108" s="125"/>
    </row>
    <row r="109" spans="1:8" x14ac:dyDescent="0.2">
      <c r="A109" s="73"/>
      <c r="B109" s="74"/>
      <c r="C109" s="74"/>
      <c r="D109" s="74"/>
      <c r="E109" s="137"/>
      <c r="F109" s="74"/>
      <c r="G109" s="74"/>
      <c r="H109" s="125"/>
    </row>
    <row r="110" spans="1:8" x14ac:dyDescent="0.2">
      <c r="A110" s="73"/>
      <c r="B110" s="74"/>
      <c r="C110" s="74"/>
      <c r="D110" s="74"/>
      <c r="E110" s="137"/>
      <c r="F110" s="74"/>
      <c r="G110" s="74"/>
      <c r="H110" s="125"/>
    </row>
    <row r="111" spans="1:8" x14ac:dyDescent="0.2">
      <c r="A111" s="73"/>
      <c r="B111" s="74"/>
      <c r="C111" s="74"/>
      <c r="D111" s="74"/>
      <c r="E111" s="137"/>
      <c r="F111" s="74"/>
      <c r="G111" s="74"/>
      <c r="H111" s="125"/>
    </row>
    <row r="112" spans="1:8" x14ac:dyDescent="0.2">
      <c r="A112" s="73"/>
      <c r="B112" s="74"/>
      <c r="C112" s="74"/>
      <c r="D112" s="74"/>
      <c r="E112" s="137"/>
      <c r="F112" s="74"/>
      <c r="G112" s="74"/>
      <c r="H112" s="125"/>
    </row>
    <row r="113" spans="1:8" x14ac:dyDescent="0.2">
      <c r="A113" s="73"/>
      <c r="B113" s="74"/>
      <c r="C113" s="74"/>
      <c r="D113" s="74"/>
      <c r="E113" s="137"/>
      <c r="F113" s="74"/>
      <c r="G113" s="74"/>
      <c r="H113" s="125"/>
    </row>
    <row r="114" spans="1:8" x14ac:dyDescent="0.2">
      <c r="A114" s="73"/>
      <c r="B114" s="74"/>
      <c r="C114" s="74"/>
      <c r="D114" s="74"/>
      <c r="E114" s="137"/>
      <c r="F114" s="74"/>
      <c r="G114" s="74"/>
      <c r="H114" s="125"/>
    </row>
    <row r="115" spans="1:8" x14ac:dyDescent="0.2">
      <c r="A115" s="73"/>
      <c r="B115" s="74"/>
      <c r="C115" s="74"/>
      <c r="D115" s="74"/>
      <c r="E115" s="137"/>
      <c r="F115" s="74"/>
      <c r="G115" s="74"/>
      <c r="H115" s="125"/>
    </row>
    <row r="116" spans="1:8" x14ac:dyDescent="0.2">
      <c r="A116" s="73"/>
      <c r="B116" s="74"/>
      <c r="C116" s="74"/>
      <c r="D116" s="74"/>
      <c r="E116" s="137"/>
      <c r="F116" s="74"/>
      <c r="G116" s="74"/>
      <c r="H116" s="125"/>
    </row>
    <row r="117" spans="1:8" x14ac:dyDescent="0.2">
      <c r="A117" s="73"/>
      <c r="B117" s="74"/>
      <c r="C117" s="74"/>
      <c r="D117" s="74"/>
      <c r="E117" s="137"/>
      <c r="F117" s="74"/>
      <c r="G117" s="74"/>
      <c r="H117" s="125"/>
    </row>
    <row r="118" spans="1:8" x14ac:dyDescent="0.2">
      <c r="A118" s="73"/>
      <c r="B118" s="74"/>
      <c r="C118" s="74"/>
      <c r="D118" s="74"/>
      <c r="E118" s="137"/>
      <c r="F118" s="74"/>
      <c r="G118" s="74"/>
      <c r="H118" s="125"/>
    </row>
    <row r="119" spans="1:8" x14ac:dyDescent="0.2">
      <c r="A119" s="73"/>
      <c r="B119" s="74"/>
      <c r="C119" s="74"/>
      <c r="D119" s="74"/>
      <c r="E119" s="137"/>
      <c r="F119" s="74"/>
      <c r="G119" s="74"/>
      <c r="H119" s="125"/>
    </row>
    <row r="120" spans="1:8" x14ac:dyDescent="0.2">
      <c r="A120" s="73"/>
      <c r="B120" s="74"/>
      <c r="C120" s="74"/>
      <c r="D120" s="74"/>
      <c r="E120" s="137"/>
      <c r="F120" s="74"/>
      <c r="G120" s="74"/>
      <c r="H120" s="125"/>
    </row>
    <row r="121" spans="1:8" x14ac:dyDescent="0.2">
      <c r="A121" s="73"/>
      <c r="B121" s="74"/>
      <c r="C121" s="74"/>
      <c r="D121" s="74"/>
      <c r="E121" s="137"/>
      <c r="F121" s="74"/>
      <c r="G121" s="74"/>
      <c r="H121" s="125"/>
    </row>
    <row r="122" spans="1:8" x14ac:dyDescent="0.2">
      <c r="A122" s="73"/>
      <c r="B122" s="74"/>
      <c r="C122" s="74"/>
      <c r="D122" s="74"/>
      <c r="E122" s="137"/>
      <c r="F122" s="74"/>
      <c r="G122" s="74"/>
      <c r="H122" s="125"/>
    </row>
    <row r="123" spans="1:8" x14ac:dyDescent="0.2">
      <c r="A123" s="73"/>
      <c r="B123" s="74"/>
      <c r="C123" s="74"/>
      <c r="D123" s="74"/>
      <c r="E123" s="137"/>
      <c r="F123" s="74"/>
      <c r="G123" s="74"/>
      <c r="H123" s="125"/>
    </row>
    <row r="124" spans="1:8" x14ac:dyDescent="0.2">
      <c r="A124" s="73"/>
      <c r="B124" s="74"/>
      <c r="C124" s="74"/>
      <c r="D124" s="74"/>
      <c r="E124" s="137"/>
      <c r="F124" s="74"/>
      <c r="G124" s="74"/>
      <c r="H124" s="125"/>
    </row>
    <row r="125" spans="1:8" x14ac:dyDescent="0.2">
      <c r="A125" s="73"/>
      <c r="B125" s="74"/>
      <c r="C125" s="74"/>
      <c r="D125" s="74"/>
      <c r="E125" s="137"/>
      <c r="F125" s="74"/>
      <c r="G125" s="74"/>
      <c r="H125" s="125"/>
    </row>
    <row r="126" spans="1:8" x14ac:dyDescent="0.2">
      <c r="A126" s="73"/>
      <c r="B126" s="74"/>
      <c r="C126" s="74"/>
      <c r="D126" s="74"/>
      <c r="E126" s="137"/>
      <c r="F126" s="74"/>
      <c r="G126" s="74"/>
      <c r="H126" s="125"/>
    </row>
    <row r="127" spans="1:8" x14ac:dyDescent="0.2">
      <c r="A127" s="73"/>
      <c r="B127" s="74"/>
      <c r="C127" s="74"/>
      <c r="D127" s="74"/>
      <c r="E127" s="137"/>
      <c r="F127" s="74"/>
      <c r="G127" s="74"/>
      <c r="H127" s="125"/>
    </row>
    <row r="128" spans="1:8" x14ac:dyDescent="0.2">
      <c r="A128" s="73"/>
      <c r="B128" s="74"/>
      <c r="C128" s="74"/>
      <c r="D128" s="74"/>
      <c r="E128" s="137"/>
      <c r="F128" s="74"/>
      <c r="G128" s="74"/>
      <c r="H128" s="125"/>
    </row>
    <row r="129" spans="1:8" x14ac:dyDescent="0.2">
      <c r="A129" s="73"/>
      <c r="B129" s="74"/>
      <c r="C129" s="74"/>
      <c r="D129" s="74"/>
      <c r="E129" s="137"/>
      <c r="F129" s="74"/>
      <c r="G129" s="74"/>
      <c r="H129" s="125"/>
    </row>
    <row r="130" spans="1:8" x14ac:dyDescent="0.2">
      <c r="A130" s="73"/>
      <c r="B130" s="74"/>
      <c r="C130" s="74"/>
      <c r="D130" s="74"/>
      <c r="E130" s="137"/>
      <c r="F130" s="74"/>
      <c r="G130" s="74"/>
      <c r="H130" s="125"/>
    </row>
    <row r="131" spans="1:8" x14ac:dyDescent="0.2">
      <c r="A131" s="73"/>
      <c r="B131" s="74"/>
      <c r="C131" s="74"/>
      <c r="D131" s="74"/>
      <c r="E131" s="137"/>
      <c r="F131" s="74"/>
      <c r="G131" s="74"/>
      <c r="H131" s="125"/>
    </row>
    <row r="132" spans="1:8" x14ac:dyDescent="0.2">
      <c r="A132" s="73"/>
      <c r="B132" s="74"/>
      <c r="C132" s="74"/>
      <c r="D132" s="74"/>
      <c r="E132" s="137"/>
      <c r="F132" s="74"/>
      <c r="G132" s="74"/>
      <c r="H132" s="125"/>
    </row>
    <row r="133" spans="1:8" x14ac:dyDescent="0.2">
      <c r="A133" s="73"/>
      <c r="B133" s="74"/>
      <c r="C133" s="74"/>
      <c r="D133" s="74"/>
      <c r="E133" s="137"/>
      <c r="F133" s="74"/>
      <c r="G133" s="74"/>
      <c r="H133" s="125"/>
    </row>
    <row r="134" spans="1:8" x14ac:dyDescent="0.2">
      <c r="A134" s="73"/>
      <c r="B134" s="74"/>
      <c r="C134" s="74"/>
      <c r="D134" s="74"/>
      <c r="E134" s="137"/>
      <c r="F134" s="74"/>
      <c r="G134" s="74"/>
      <c r="H134" s="125"/>
    </row>
    <row r="135" spans="1:8" x14ac:dyDescent="0.2">
      <c r="A135" s="73"/>
      <c r="B135" s="74"/>
      <c r="C135" s="74"/>
      <c r="D135" s="74"/>
      <c r="E135" s="137"/>
      <c r="F135" s="74"/>
      <c r="G135" s="74"/>
      <c r="H135" s="125"/>
    </row>
    <row r="136" spans="1:8" x14ac:dyDescent="0.2">
      <c r="A136" s="73"/>
      <c r="B136" s="74"/>
      <c r="C136" s="74"/>
      <c r="D136" s="74"/>
      <c r="E136" s="137"/>
      <c r="F136" s="74"/>
      <c r="G136" s="74"/>
      <c r="H136" s="125"/>
    </row>
    <row r="137" spans="1:8" x14ac:dyDescent="0.2">
      <c r="A137" s="73"/>
      <c r="B137" s="74"/>
      <c r="C137" s="74"/>
      <c r="D137" s="74"/>
      <c r="E137" s="137"/>
      <c r="F137" s="74"/>
      <c r="G137" s="74"/>
      <c r="H137" s="125"/>
    </row>
    <row r="138" spans="1:8" x14ac:dyDescent="0.2">
      <c r="A138" s="73"/>
      <c r="B138" s="74"/>
      <c r="C138" s="74"/>
      <c r="D138" s="74"/>
      <c r="E138" s="137"/>
      <c r="F138" s="74"/>
      <c r="G138" s="74"/>
      <c r="H138" s="125"/>
    </row>
    <row r="139" spans="1:8" x14ac:dyDescent="0.2">
      <c r="A139" s="73"/>
      <c r="B139" s="74"/>
      <c r="C139" s="74"/>
      <c r="D139" s="74"/>
      <c r="E139" s="137"/>
      <c r="F139" s="74"/>
      <c r="G139" s="74"/>
      <c r="H139" s="125"/>
    </row>
    <row r="140" spans="1:8" x14ac:dyDescent="0.2">
      <c r="A140" s="73"/>
      <c r="B140" s="74"/>
      <c r="C140" s="74"/>
      <c r="D140" s="74"/>
      <c r="E140" s="137"/>
      <c r="F140" s="74"/>
      <c r="G140" s="74"/>
      <c r="H140" s="125"/>
    </row>
    <row r="141" spans="1:8" x14ac:dyDescent="0.2">
      <c r="A141" s="73"/>
      <c r="B141" s="74"/>
      <c r="C141" s="74"/>
      <c r="D141" s="74"/>
      <c r="E141" s="74"/>
      <c r="F141" s="74"/>
      <c r="G141" s="74"/>
      <c r="H141" s="125"/>
    </row>
    <row r="142" spans="1:8" x14ac:dyDescent="0.2">
      <c r="A142" s="73"/>
      <c r="B142" s="74"/>
      <c r="C142" s="74"/>
      <c r="D142" s="74"/>
      <c r="E142" s="74"/>
      <c r="F142" s="74"/>
      <c r="G142" s="74"/>
      <c r="H142" s="125"/>
    </row>
    <row r="143" spans="1:8" x14ac:dyDescent="0.2">
      <c r="A143" s="73"/>
      <c r="B143" s="74"/>
      <c r="C143" s="74"/>
      <c r="D143" s="74"/>
      <c r="E143" s="74"/>
      <c r="F143" s="74"/>
      <c r="G143" s="74"/>
      <c r="H143" s="125"/>
    </row>
    <row r="144" spans="1:8" x14ac:dyDescent="0.2">
      <c r="A144" s="73"/>
      <c r="B144" s="74"/>
      <c r="C144" s="74"/>
      <c r="D144" s="74"/>
      <c r="E144" s="74"/>
      <c r="F144" s="74"/>
      <c r="G144" s="74"/>
      <c r="H144" s="125"/>
    </row>
    <row r="145" spans="1:8" x14ac:dyDescent="0.2">
      <c r="A145" s="73"/>
      <c r="B145" s="74"/>
      <c r="C145" s="74"/>
      <c r="D145" s="74"/>
      <c r="E145" s="74"/>
      <c r="F145" s="74"/>
      <c r="G145" s="74"/>
      <c r="H145" s="125"/>
    </row>
    <row r="146" spans="1:8" x14ac:dyDescent="0.2">
      <c r="A146" s="73"/>
      <c r="B146" s="74"/>
      <c r="C146" s="74"/>
      <c r="D146" s="74"/>
      <c r="E146" s="74"/>
      <c r="F146" s="74"/>
      <c r="G146" s="74"/>
      <c r="H146" s="125"/>
    </row>
    <row r="147" spans="1:8" x14ac:dyDescent="0.2">
      <c r="A147" s="73"/>
      <c r="B147" s="74"/>
      <c r="C147" s="74"/>
      <c r="D147" s="74"/>
      <c r="E147" s="74"/>
      <c r="F147" s="74"/>
      <c r="G147" s="74"/>
      <c r="H147" s="125"/>
    </row>
  </sheetData>
  <sheetProtection sheet="1" insertHyperlinks="0" autoFilter="0" pivotTables="0"/>
  <mergeCells count="4">
    <mergeCell ref="B2:E3"/>
    <mergeCell ref="C4:E4"/>
    <mergeCell ref="C5:E5"/>
    <mergeCell ref="C7:E7"/>
  </mergeCells>
  <dataValidations count="4">
    <dataValidation type="list" allowBlank="1" showInputMessage="1" showErrorMessage="1" sqref="C4:E4" xr:uid="{65CAFEB4-AFE6-402A-B2E6-73274C28C415}">
      <formula1>$C$74:$C$89</formula1>
    </dataValidation>
    <dataValidation type="decimal" allowBlank="1" showInputMessage="1" showErrorMessage="1" sqref="E19 E30 E49 E58" xr:uid="{F7500D06-4C1C-4039-BE93-E022174BD935}">
      <formula1>-1</formula1>
      <formula2>1</formula2>
    </dataValidation>
    <dataValidation type="decimal" operator="greaterThan" allowBlank="1" showInputMessage="1" showErrorMessage="1" sqref="F45 E56 C10:C15 C21:C26 C32:C36 E51:E54 C51:C54 E21:E26 E32:E36 G3:G6 E17 E28 E47 E10:E15" xr:uid="{DD70AB1A-267F-48FC-ACAC-A474799CBAB4}">
      <formula1>0</formula1>
    </dataValidation>
    <dataValidation type="list" allowBlank="1" showInputMessage="1" showErrorMessage="1" sqref="D10:D15 D21:D26 D32:D36 D51:D54" xr:uid="{CC67105D-E055-4760-8797-A8A35FD23FD2}">
      <formula1>"h, Stk, psch"</formula1>
    </dataValidation>
  </dataValidations>
  <pageMargins left="0.70866141732283472" right="0.39370078740157483" top="0.59055118110236227" bottom="0.23622047244094491" header="0.19685039370078741" footer="0.19685039370078741"/>
  <pageSetup paperSize="9" scale="70" orientation="portrait" horizontalDpi="300" verticalDpi="300"/>
  <headerFooter alignWithMargins="0"/>
  <drawing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5157C6-3AC8-41B4-9FCE-899D258927BA}">
  <sheetPr>
    <pageSetUpPr fitToPage="1"/>
  </sheetPr>
  <dimension ref="A1:Q142"/>
  <sheetViews>
    <sheetView workbookViewId="0">
      <selection activeCell="C6" sqref="C6:E6"/>
    </sheetView>
  </sheetViews>
  <sheetFormatPr baseColWidth="10" defaultColWidth="11.42578125" defaultRowHeight="12.75" x14ac:dyDescent="0.2"/>
  <cols>
    <col min="1" max="1" width="2.140625" style="6" customWidth="1"/>
    <col min="2" max="2" width="35.42578125" style="34" customWidth="1"/>
    <col min="3" max="3" width="7.5703125" style="34" customWidth="1"/>
    <col min="4" max="4" width="8" style="34" bestFit="1" customWidth="1"/>
    <col min="5" max="5" width="19" style="34" customWidth="1"/>
    <col min="6" max="6" width="11.7109375" style="34" bestFit="1" customWidth="1"/>
    <col min="7" max="7" width="25.7109375" style="34" bestFit="1" customWidth="1"/>
    <col min="8" max="17" width="11.42578125" style="68" customWidth="1"/>
    <col min="18" max="18" width="11.42578125" style="3" customWidth="1"/>
    <col min="19" max="16384" width="11.42578125" style="3"/>
  </cols>
  <sheetData>
    <row r="1" spans="1:17" ht="4.5" customHeight="1" x14ac:dyDescent="0.2">
      <c r="A1" s="1"/>
      <c r="B1" s="10"/>
      <c r="C1" s="10"/>
      <c r="D1" s="10"/>
      <c r="E1" s="10"/>
      <c r="F1" s="10"/>
      <c r="G1" s="10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ht="15" customHeight="1" x14ac:dyDescent="0.2">
      <c r="A2" s="1"/>
      <c r="B2" s="225" t="s">
        <v>112</v>
      </c>
      <c r="C2" s="226"/>
      <c r="D2" s="226"/>
      <c r="E2" s="226"/>
      <c r="F2" s="227"/>
      <c r="G2" s="227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15" customHeight="1" x14ac:dyDescent="0.2">
      <c r="A3" s="35"/>
      <c r="B3" s="226"/>
      <c r="C3" s="226"/>
      <c r="D3" s="226"/>
      <c r="E3" s="226"/>
      <c r="F3" s="228"/>
      <c r="G3" s="228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ht="15" customHeight="1" x14ac:dyDescent="0.2">
      <c r="A4" s="1"/>
      <c r="B4" s="44" t="s">
        <v>113</v>
      </c>
      <c r="C4" s="229" t="s">
        <v>149</v>
      </c>
      <c r="D4" s="229"/>
      <c r="E4" s="230"/>
      <c r="F4" s="151"/>
      <c r="G4" s="152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ht="15" customHeight="1" x14ac:dyDescent="0.2">
      <c r="A5" s="1"/>
      <c r="B5" s="42" t="s">
        <v>3</v>
      </c>
      <c r="C5" s="231" t="s">
        <v>186</v>
      </c>
      <c r="D5" s="232"/>
      <c r="E5" s="232"/>
      <c r="F5" s="12"/>
      <c r="G5" s="47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ht="78.75" customHeight="1" x14ac:dyDescent="0.2">
      <c r="A6" s="1"/>
      <c r="B6" s="43" t="s">
        <v>4</v>
      </c>
      <c r="C6" s="233" t="s">
        <v>187</v>
      </c>
      <c r="D6" s="234"/>
      <c r="E6" s="235"/>
      <c r="F6" s="20" t="s">
        <v>5</v>
      </c>
      <c r="G6" s="89" t="str">
        <f>Gerät!G7</f>
        <v>[Name des Bieters]</v>
      </c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ht="4.5" customHeight="1" thickBot="1" x14ac:dyDescent="0.25">
      <c r="A7" s="1"/>
      <c r="B7" s="10"/>
      <c r="C7" s="10"/>
      <c r="D7" s="10"/>
      <c r="E7" s="10"/>
      <c r="F7" s="10"/>
      <c r="G7" s="10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ht="15" customHeight="1" x14ac:dyDescent="0.2">
      <c r="A8" s="4">
        <v>1</v>
      </c>
      <c r="B8" s="48" t="s">
        <v>114</v>
      </c>
      <c r="C8" s="13" t="s">
        <v>115</v>
      </c>
      <c r="D8" s="13" t="s">
        <v>116</v>
      </c>
      <c r="E8" s="13" t="s">
        <v>10</v>
      </c>
      <c r="F8" s="13" t="s">
        <v>11</v>
      </c>
      <c r="G8" s="49" t="s">
        <v>12</v>
      </c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 ht="15" customHeight="1" x14ac:dyDescent="0.2">
      <c r="A9" s="4">
        <v>2</v>
      </c>
      <c r="B9" s="50" t="s">
        <v>117</v>
      </c>
      <c r="C9" s="41"/>
      <c r="D9" s="25" t="s">
        <v>108</v>
      </c>
      <c r="E9" s="51"/>
      <c r="F9" s="52">
        <f>E9</f>
        <v>0</v>
      </c>
      <c r="G9" s="53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15" customHeight="1" x14ac:dyDescent="0.2">
      <c r="A10" s="4">
        <v>3</v>
      </c>
      <c r="B10" s="54" t="s">
        <v>118</v>
      </c>
      <c r="C10" s="153"/>
      <c r="D10" s="25" t="s">
        <v>119</v>
      </c>
      <c r="E10" s="52">
        <f>C10*$E$9</f>
        <v>0</v>
      </c>
      <c r="F10" s="52">
        <f>E10</f>
        <v>0</v>
      </c>
      <c r="G10" s="55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ht="15" customHeight="1" x14ac:dyDescent="0.2">
      <c r="A11" s="4">
        <v>4</v>
      </c>
      <c r="B11" s="54" t="s">
        <v>120</v>
      </c>
      <c r="C11" s="56"/>
      <c r="D11" s="25" t="s">
        <v>119</v>
      </c>
      <c r="E11" s="52">
        <f>C11*$E$9</f>
        <v>0</v>
      </c>
      <c r="F11" s="52">
        <f>E11</f>
        <v>0</v>
      </c>
      <c r="G11" s="55"/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 ht="15" customHeight="1" thickBot="1" x14ac:dyDescent="0.25">
      <c r="A12" s="4">
        <v>5</v>
      </c>
      <c r="B12" s="154" t="s">
        <v>121</v>
      </c>
      <c r="C12" s="72"/>
      <c r="D12" s="155" t="s">
        <v>122</v>
      </c>
      <c r="E12" s="156"/>
      <c r="F12" s="57">
        <f>E12</f>
        <v>0</v>
      </c>
      <c r="G12" s="58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ht="15" customHeight="1" thickTop="1" x14ac:dyDescent="0.2">
      <c r="A13" s="4">
        <v>6</v>
      </c>
      <c r="B13" s="157" t="s">
        <v>123</v>
      </c>
      <c r="C13" s="16"/>
      <c r="D13" s="17"/>
      <c r="E13" s="18"/>
      <c r="F13" s="52">
        <f>SUM(F9:F12)</f>
        <v>0</v>
      </c>
      <c r="G13" s="158" t="s">
        <v>124</v>
      </c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ht="15" customHeight="1" thickBot="1" x14ac:dyDescent="0.25">
      <c r="A14" s="4">
        <v>7</v>
      </c>
      <c r="B14" s="59" t="s">
        <v>125</v>
      </c>
      <c r="C14" s="19"/>
      <c r="D14" s="20"/>
      <c r="E14" s="159"/>
      <c r="F14" s="52">
        <f>E14*F13</f>
        <v>0</v>
      </c>
      <c r="G14" s="160" t="s">
        <v>126</v>
      </c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ht="15" customHeight="1" x14ac:dyDescent="0.2">
      <c r="A15" s="4">
        <v>8</v>
      </c>
      <c r="B15" s="59" t="s">
        <v>27</v>
      </c>
      <c r="C15" s="19"/>
      <c r="D15" s="22"/>
      <c r="E15" s="23"/>
      <c r="F15" s="60">
        <f>F13+F14</f>
        <v>0</v>
      </c>
      <c r="G15" s="161" t="str">
        <f>IF(F13=0,"",(F15+F16))</f>
        <v/>
      </c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ht="15" customHeight="1" thickBot="1" x14ac:dyDescent="0.25">
      <c r="A16" s="4">
        <v>9</v>
      </c>
      <c r="B16" s="59" t="s">
        <v>37</v>
      </c>
      <c r="C16" s="168" t="s">
        <v>30</v>
      </c>
      <c r="D16" s="170"/>
      <c r="E16" s="159"/>
      <c r="F16" s="60">
        <f>F15*E16</f>
        <v>0</v>
      </c>
      <c r="G16" s="172" t="s">
        <v>127</v>
      </c>
      <c r="H16" s="2"/>
      <c r="I16" s="2"/>
      <c r="J16" s="2"/>
      <c r="K16" s="2"/>
      <c r="L16" s="2"/>
      <c r="M16" s="2"/>
      <c r="N16" s="2"/>
      <c r="O16" s="2"/>
      <c r="P16" s="2"/>
      <c r="Q16" s="3"/>
    </row>
    <row r="17" spans="1:17" ht="15" customHeight="1" x14ac:dyDescent="0.2">
      <c r="A17" s="4">
        <v>10</v>
      </c>
      <c r="B17" s="48" t="s">
        <v>128</v>
      </c>
      <c r="C17" s="13" t="s">
        <v>115</v>
      </c>
      <c r="D17" s="13" t="s">
        <v>116</v>
      </c>
      <c r="E17" s="13" t="s">
        <v>10</v>
      </c>
      <c r="F17" s="13" t="s">
        <v>11</v>
      </c>
      <c r="G17" s="49" t="s">
        <v>12</v>
      </c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ht="15" customHeight="1" x14ac:dyDescent="0.2">
      <c r="A18" s="4">
        <v>11</v>
      </c>
      <c r="B18" s="162" t="s">
        <v>129</v>
      </c>
      <c r="C18" s="205"/>
      <c r="D18" s="207"/>
      <c r="E18" s="61"/>
      <c r="F18" s="52">
        <f>C18*E18</f>
        <v>0</v>
      </c>
      <c r="G18" s="55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ht="15" customHeight="1" x14ac:dyDescent="0.2">
      <c r="A19" s="4">
        <v>12</v>
      </c>
      <c r="B19" s="162" t="s">
        <v>130</v>
      </c>
      <c r="C19" s="205"/>
      <c r="D19" s="207"/>
      <c r="E19" s="61"/>
      <c r="F19" s="52">
        <f>C19*E19</f>
        <v>0</v>
      </c>
      <c r="G19" s="55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ht="15" customHeight="1" thickBot="1" x14ac:dyDescent="0.25">
      <c r="A20" s="4">
        <v>13</v>
      </c>
      <c r="B20" s="162" t="s">
        <v>131</v>
      </c>
      <c r="C20" s="206"/>
      <c r="D20" s="208"/>
      <c r="E20" s="163"/>
      <c r="F20" s="57">
        <f>C20*E20</f>
        <v>0</v>
      </c>
      <c r="G20" s="55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ht="15" customHeight="1" thickTop="1" x14ac:dyDescent="0.2">
      <c r="A21" s="4">
        <v>14</v>
      </c>
      <c r="B21" s="62" t="s">
        <v>123</v>
      </c>
      <c r="C21" s="16"/>
      <c r="D21" s="17"/>
      <c r="E21" s="18"/>
      <c r="F21" s="52">
        <f>SUM(F18:F20)</f>
        <v>0</v>
      </c>
      <c r="G21" s="158" t="s">
        <v>132</v>
      </c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 ht="15" customHeight="1" thickBot="1" x14ac:dyDescent="0.25">
      <c r="A22" s="4">
        <v>15</v>
      </c>
      <c r="B22" s="63" t="s">
        <v>24</v>
      </c>
      <c r="C22" s="19"/>
      <c r="D22" s="20"/>
      <c r="E22" s="21"/>
      <c r="F22" s="52">
        <f>E22*F21</f>
        <v>0</v>
      </c>
      <c r="G22" s="64" t="str">
        <f>$G$14</f>
        <v>bezogen auf kalk. Selbstkosten</v>
      </c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 ht="15" customHeight="1" x14ac:dyDescent="0.2">
      <c r="A23" s="4">
        <v>16</v>
      </c>
      <c r="B23" s="59" t="s">
        <v>27</v>
      </c>
      <c r="C23" s="19"/>
      <c r="D23" s="22"/>
      <c r="E23" s="23"/>
      <c r="F23" s="60">
        <f>F21+F22</f>
        <v>0</v>
      </c>
      <c r="G23" s="164" t="str">
        <f>IF(F21=0,"",(F23+F24))</f>
        <v/>
      </c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 ht="15" customHeight="1" thickBot="1" x14ac:dyDescent="0.25">
      <c r="A24" s="4">
        <v>17</v>
      </c>
      <c r="B24" s="59" t="s">
        <v>37</v>
      </c>
      <c r="C24" s="168" t="s">
        <v>30</v>
      </c>
      <c r="D24" s="170"/>
      <c r="E24" s="159"/>
      <c r="F24" s="60">
        <f>F23*E24</f>
        <v>0</v>
      </c>
      <c r="G24" s="172" t="s">
        <v>133</v>
      </c>
      <c r="H24" s="2"/>
      <c r="I24" s="2"/>
      <c r="J24" s="2"/>
      <c r="K24" s="2"/>
      <c r="L24" s="2"/>
      <c r="M24" s="2"/>
      <c r="N24" s="2"/>
      <c r="O24" s="2"/>
      <c r="P24" s="2"/>
      <c r="Q24" s="3"/>
    </row>
    <row r="25" spans="1:17" ht="15" customHeight="1" x14ac:dyDescent="0.2">
      <c r="A25" s="4">
        <v>18</v>
      </c>
      <c r="B25" s="48" t="s">
        <v>134</v>
      </c>
      <c r="C25" s="13" t="s">
        <v>115</v>
      </c>
      <c r="D25" s="13" t="s">
        <v>116</v>
      </c>
      <c r="E25" s="13" t="s">
        <v>10</v>
      </c>
      <c r="F25" s="13" t="s">
        <v>11</v>
      </c>
      <c r="G25" s="49" t="s">
        <v>12</v>
      </c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7" ht="15" customHeight="1" x14ac:dyDescent="0.2">
      <c r="A26" s="4">
        <v>19</v>
      </c>
      <c r="B26" s="50" t="s">
        <v>135</v>
      </c>
      <c r="C26" s="41"/>
      <c r="D26" s="25" t="s">
        <v>108</v>
      </c>
      <c r="E26" s="52">
        <f>$E$9</f>
        <v>0</v>
      </c>
      <c r="F26" s="52"/>
      <c r="G26" s="55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 ht="15" customHeight="1" thickBot="1" x14ac:dyDescent="0.25">
      <c r="A27" s="4">
        <v>20</v>
      </c>
      <c r="B27" s="154" t="s">
        <v>136</v>
      </c>
      <c r="C27" s="165"/>
      <c r="D27" s="155" t="s">
        <v>137</v>
      </c>
      <c r="E27" s="57">
        <f>E26*C27/100</f>
        <v>0</v>
      </c>
      <c r="F27" s="57">
        <f>E27</f>
        <v>0</v>
      </c>
      <c r="G27" s="55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ht="15" customHeight="1" thickTop="1" x14ac:dyDescent="0.2">
      <c r="A28" s="4">
        <v>21</v>
      </c>
      <c r="B28" s="157" t="s">
        <v>123</v>
      </c>
      <c r="C28" s="16"/>
      <c r="D28" s="17"/>
      <c r="E28" s="18"/>
      <c r="F28" s="52">
        <f>SUM(F26:F27)</f>
        <v>0</v>
      </c>
      <c r="G28" s="158" t="s">
        <v>138</v>
      </c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 ht="15" customHeight="1" thickBot="1" x14ac:dyDescent="0.25">
      <c r="A29" s="4">
        <v>22</v>
      </c>
      <c r="B29" s="59" t="s">
        <v>24</v>
      </c>
      <c r="C29" s="19"/>
      <c r="D29" s="20"/>
      <c r="E29" s="21"/>
      <c r="F29" s="52">
        <f>E29*F28</f>
        <v>0</v>
      </c>
      <c r="G29" s="64" t="str">
        <f>$G$14</f>
        <v>bezogen auf kalk. Selbstkosten</v>
      </c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 ht="15" customHeight="1" x14ac:dyDescent="0.2">
      <c r="A30" s="4">
        <v>23</v>
      </c>
      <c r="B30" s="59" t="s">
        <v>27</v>
      </c>
      <c r="C30" s="19"/>
      <c r="D30" s="22"/>
      <c r="E30" s="23"/>
      <c r="F30" s="60">
        <f>F28+F29</f>
        <v>0</v>
      </c>
      <c r="G30" s="161" t="str">
        <f>IF(F28=0,"",(F30+F31))</f>
        <v/>
      </c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 ht="15" customHeight="1" thickBot="1" x14ac:dyDescent="0.25">
      <c r="A31" s="4">
        <v>24</v>
      </c>
      <c r="B31" s="59" t="s">
        <v>37</v>
      </c>
      <c r="C31" s="168" t="s">
        <v>30</v>
      </c>
      <c r="D31" s="170"/>
      <c r="E31" s="159"/>
      <c r="F31" s="60">
        <f>F30*E31</f>
        <v>0</v>
      </c>
      <c r="G31" s="172" t="s">
        <v>127</v>
      </c>
      <c r="H31" s="2"/>
      <c r="I31" s="2"/>
      <c r="J31" s="2"/>
      <c r="K31" s="2"/>
      <c r="L31" s="2"/>
      <c r="M31" s="2"/>
      <c r="N31" s="2"/>
      <c r="O31" s="2"/>
      <c r="P31" s="2"/>
      <c r="Q31" s="3"/>
    </row>
    <row r="32" spans="1:17" ht="15" customHeight="1" x14ac:dyDescent="0.2">
      <c r="A32" s="4">
        <v>25</v>
      </c>
      <c r="B32" s="48" t="s">
        <v>139</v>
      </c>
      <c r="C32" s="13" t="s">
        <v>115</v>
      </c>
      <c r="D32" s="13" t="s">
        <v>116</v>
      </c>
      <c r="E32" s="13" t="s">
        <v>10</v>
      </c>
      <c r="F32" s="13" t="s">
        <v>11</v>
      </c>
      <c r="G32" s="49" t="s">
        <v>12</v>
      </c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 ht="15" customHeight="1" x14ac:dyDescent="0.2">
      <c r="A33" s="4">
        <v>26</v>
      </c>
      <c r="B33" s="50" t="s">
        <v>135</v>
      </c>
      <c r="C33" s="41"/>
      <c r="D33" s="25" t="s">
        <v>108</v>
      </c>
      <c r="E33" s="52">
        <f>$E$9</f>
        <v>0</v>
      </c>
      <c r="F33" s="166"/>
      <c r="G33" s="55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 ht="15" customHeight="1" thickBot="1" x14ac:dyDescent="0.25">
      <c r="A34" s="4">
        <v>27</v>
      </c>
      <c r="B34" s="154" t="s">
        <v>140</v>
      </c>
      <c r="C34" s="165"/>
      <c r="D34" s="155" t="s">
        <v>137</v>
      </c>
      <c r="E34" s="57">
        <f>E33*C34/100</f>
        <v>0</v>
      </c>
      <c r="F34" s="57">
        <f>E34</f>
        <v>0</v>
      </c>
      <c r="G34" s="55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 ht="15" customHeight="1" thickTop="1" x14ac:dyDescent="0.2">
      <c r="A35" s="4">
        <v>28</v>
      </c>
      <c r="B35" s="157" t="s">
        <v>123</v>
      </c>
      <c r="C35" s="16"/>
      <c r="D35" s="17"/>
      <c r="E35" s="18"/>
      <c r="F35" s="52">
        <f>SUM(F33:F34)</f>
        <v>0</v>
      </c>
      <c r="G35" s="158" t="s">
        <v>138</v>
      </c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1:17" ht="17.25" customHeight="1" thickBot="1" x14ac:dyDescent="0.25">
      <c r="A36" s="4">
        <v>29</v>
      </c>
      <c r="B36" s="59" t="s">
        <v>24</v>
      </c>
      <c r="C36" s="19"/>
      <c r="D36" s="20"/>
      <c r="E36" s="21"/>
      <c r="F36" s="52">
        <f>E36*F35</f>
        <v>0</v>
      </c>
      <c r="G36" s="64" t="str">
        <f>$G$14</f>
        <v>bezogen auf kalk. Selbstkosten</v>
      </c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1:17" ht="15" customHeight="1" x14ac:dyDescent="0.2">
      <c r="A37" s="4">
        <v>30</v>
      </c>
      <c r="B37" s="59" t="s">
        <v>27</v>
      </c>
      <c r="C37" s="19"/>
      <c r="D37" s="22"/>
      <c r="E37" s="23"/>
      <c r="F37" s="60">
        <f>F35+F36</f>
        <v>0</v>
      </c>
      <c r="G37" s="161" t="str">
        <f>IF(F35=0,"",(F37+F38))</f>
        <v/>
      </c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1:17" ht="15" customHeight="1" thickBot="1" x14ac:dyDescent="0.25">
      <c r="A38" s="4">
        <v>31</v>
      </c>
      <c r="B38" s="59" t="s">
        <v>37</v>
      </c>
      <c r="C38" s="168" t="s">
        <v>30</v>
      </c>
      <c r="D38" s="170"/>
      <c r="E38" s="159"/>
      <c r="F38" s="60">
        <f>F37*E38</f>
        <v>0</v>
      </c>
      <c r="G38" s="172" t="s">
        <v>127</v>
      </c>
      <c r="H38" s="2"/>
      <c r="I38" s="2"/>
      <c r="J38" s="2"/>
      <c r="K38" s="2"/>
      <c r="L38" s="2"/>
      <c r="M38" s="2"/>
      <c r="N38" s="2"/>
      <c r="O38" s="2"/>
      <c r="P38" s="2"/>
      <c r="Q38" s="3"/>
    </row>
    <row r="39" spans="1:17" ht="15" customHeight="1" x14ac:dyDescent="0.2">
      <c r="A39" s="4">
        <v>32</v>
      </c>
      <c r="B39" s="48" t="s">
        <v>141</v>
      </c>
      <c r="C39" s="13" t="s">
        <v>115</v>
      </c>
      <c r="D39" s="13" t="s">
        <v>116</v>
      </c>
      <c r="E39" s="13" t="s">
        <v>10</v>
      </c>
      <c r="F39" s="13" t="s">
        <v>11</v>
      </c>
      <c r="G39" s="49" t="s">
        <v>12</v>
      </c>
      <c r="H39" s="3"/>
      <c r="I39" s="3"/>
      <c r="J39" s="3"/>
      <c r="K39" s="3"/>
      <c r="L39" s="3"/>
      <c r="M39" s="3"/>
      <c r="N39" s="3"/>
      <c r="O39" s="3"/>
      <c r="P39" s="3"/>
      <c r="Q39" s="3"/>
    </row>
    <row r="40" spans="1:17" ht="15" customHeight="1" x14ac:dyDescent="0.2">
      <c r="A40" s="4">
        <v>33</v>
      </c>
      <c r="B40" s="50" t="s">
        <v>135</v>
      </c>
      <c r="C40" s="41"/>
      <c r="D40" s="25" t="s">
        <v>108</v>
      </c>
      <c r="E40" s="52">
        <f>$E$9</f>
        <v>0</v>
      </c>
      <c r="F40" s="166"/>
      <c r="G40" s="55"/>
      <c r="H40" s="3"/>
      <c r="I40" s="3"/>
      <c r="J40" s="3"/>
      <c r="K40" s="3"/>
      <c r="L40" s="3"/>
      <c r="M40" s="3"/>
      <c r="N40" s="3"/>
      <c r="O40" s="3"/>
      <c r="P40" s="3"/>
      <c r="Q40" s="3"/>
    </row>
    <row r="41" spans="1:17" ht="15" customHeight="1" thickBot="1" x14ac:dyDescent="0.25">
      <c r="A41" s="4">
        <v>34</v>
      </c>
      <c r="B41" s="154" t="s">
        <v>142</v>
      </c>
      <c r="C41" s="165"/>
      <c r="D41" s="155" t="s">
        <v>137</v>
      </c>
      <c r="E41" s="57">
        <f>E40*C41/100</f>
        <v>0</v>
      </c>
      <c r="F41" s="57">
        <f>E41</f>
        <v>0</v>
      </c>
      <c r="G41" s="55"/>
      <c r="H41" s="3"/>
      <c r="I41" s="3"/>
      <c r="J41" s="3"/>
      <c r="K41" s="3"/>
      <c r="L41" s="3"/>
      <c r="M41" s="3"/>
      <c r="N41" s="3"/>
      <c r="O41" s="3"/>
      <c r="P41" s="3"/>
      <c r="Q41" s="3"/>
    </row>
    <row r="42" spans="1:17" ht="15" customHeight="1" thickTop="1" x14ac:dyDescent="0.2">
      <c r="A42" s="4">
        <v>35</v>
      </c>
      <c r="B42" s="157" t="s">
        <v>123</v>
      </c>
      <c r="C42" s="16"/>
      <c r="D42" s="17"/>
      <c r="E42" s="18"/>
      <c r="F42" s="52">
        <f>SUM(F40:F41)</f>
        <v>0</v>
      </c>
      <c r="G42" s="158" t="s">
        <v>138</v>
      </c>
      <c r="H42" s="3"/>
      <c r="I42" s="3"/>
      <c r="J42" s="3"/>
      <c r="K42" s="3"/>
      <c r="L42" s="3"/>
      <c r="M42" s="3"/>
      <c r="N42" s="3"/>
      <c r="O42" s="3"/>
      <c r="P42" s="3"/>
      <c r="Q42" s="3"/>
    </row>
    <row r="43" spans="1:17" ht="17.25" customHeight="1" thickBot="1" x14ac:dyDescent="0.25">
      <c r="A43" s="4">
        <v>36</v>
      </c>
      <c r="B43" s="59" t="s">
        <v>24</v>
      </c>
      <c r="C43" s="19"/>
      <c r="D43" s="20"/>
      <c r="E43" s="21"/>
      <c r="F43" s="52">
        <f>E43*F42</f>
        <v>0</v>
      </c>
      <c r="G43" s="64" t="str">
        <f>$G$14</f>
        <v>bezogen auf kalk. Selbstkosten</v>
      </c>
      <c r="H43" s="3"/>
      <c r="I43" s="3"/>
      <c r="J43" s="3"/>
      <c r="K43" s="3"/>
      <c r="L43" s="3"/>
      <c r="M43" s="3"/>
      <c r="N43" s="3"/>
      <c r="O43" s="3"/>
      <c r="P43" s="3"/>
      <c r="Q43" s="3"/>
    </row>
    <row r="44" spans="1:17" ht="15" customHeight="1" x14ac:dyDescent="0.2">
      <c r="A44" s="4">
        <v>37</v>
      </c>
      <c r="B44" s="59" t="s">
        <v>27</v>
      </c>
      <c r="C44" s="19"/>
      <c r="D44" s="22"/>
      <c r="E44" s="23"/>
      <c r="F44" s="60">
        <f>F42+F43</f>
        <v>0</v>
      </c>
      <c r="G44" s="161" t="str">
        <f>IF(F42=0,"",(F44+F45))</f>
        <v/>
      </c>
      <c r="H44" s="3"/>
      <c r="I44" s="3"/>
      <c r="J44" s="3"/>
      <c r="K44" s="3"/>
      <c r="L44" s="3"/>
      <c r="M44" s="3"/>
      <c r="N44" s="3"/>
      <c r="O44" s="3"/>
      <c r="P44" s="3"/>
      <c r="Q44" s="3"/>
    </row>
    <row r="45" spans="1:17" ht="15" customHeight="1" thickBot="1" x14ac:dyDescent="0.25">
      <c r="A45" s="4">
        <v>38</v>
      </c>
      <c r="B45" s="167" t="s">
        <v>37</v>
      </c>
      <c r="C45" s="168" t="s">
        <v>30</v>
      </c>
      <c r="D45" s="170"/>
      <c r="E45" s="204"/>
      <c r="F45" s="169">
        <f>F44*E45</f>
        <v>0</v>
      </c>
      <c r="G45" s="172" t="s">
        <v>127</v>
      </c>
      <c r="H45" s="2"/>
      <c r="I45" s="2"/>
      <c r="J45" s="2"/>
      <c r="K45" s="2"/>
      <c r="L45" s="2"/>
      <c r="M45" s="2"/>
      <c r="N45" s="2"/>
      <c r="O45" s="2"/>
      <c r="P45" s="2"/>
      <c r="Q45" s="3"/>
    </row>
    <row r="46" spans="1:17" x14ac:dyDescent="0.2">
      <c r="A46" s="4">
        <v>39</v>
      </c>
      <c r="B46" s="131" t="s">
        <v>86</v>
      </c>
      <c r="C46" s="30"/>
      <c r="D46" s="29"/>
      <c r="E46" s="30"/>
      <c r="F46" s="9"/>
      <c r="G46" s="31"/>
      <c r="H46" s="3"/>
      <c r="I46" s="3"/>
      <c r="J46" s="3"/>
      <c r="K46" s="3"/>
      <c r="L46" s="3"/>
      <c r="M46" s="3"/>
      <c r="N46" s="3"/>
      <c r="O46" s="3"/>
      <c r="P46" s="3"/>
      <c r="Q46" s="3"/>
    </row>
    <row r="47" spans="1:17" ht="15" customHeight="1" x14ac:dyDescent="0.2">
      <c r="A47" s="4">
        <v>40</v>
      </c>
      <c r="B47" s="7" t="s">
        <v>143</v>
      </c>
      <c r="C47" s="30"/>
      <c r="D47" s="29"/>
      <c r="E47" s="30"/>
      <c r="F47" s="32"/>
      <c r="G47" s="33" t="s">
        <v>87</v>
      </c>
      <c r="H47" s="3"/>
      <c r="I47" s="3"/>
      <c r="J47" s="3"/>
      <c r="K47" s="3"/>
      <c r="L47" s="3"/>
      <c r="M47" s="3"/>
      <c r="N47" s="3"/>
      <c r="O47" s="3"/>
      <c r="P47" s="3"/>
      <c r="Q47" s="3"/>
    </row>
    <row r="48" spans="1:17" ht="15" customHeight="1" x14ac:dyDescent="0.2">
      <c r="A48" s="4">
        <v>41</v>
      </c>
      <c r="B48" s="65" t="s">
        <v>144</v>
      </c>
      <c r="C48" s="30"/>
      <c r="D48" s="29"/>
      <c r="E48" s="30"/>
      <c r="F48" s="9"/>
      <c r="G48" s="31"/>
      <c r="H48" s="3"/>
      <c r="I48" s="3"/>
      <c r="J48" s="3"/>
      <c r="K48" s="3"/>
      <c r="L48" s="3"/>
      <c r="M48" s="3"/>
      <c r="N48" s="3"/>
      <c r="O48" s="3"/>
      <c r="P48" s="3"/>
      <c r="Q48" s="3"/>
    </row>
    <row r="49" spans="1:17" s="68" customFormat="1" x14ac:dyDescent="0.2">
      <c r="A49" s="176">
        <v>42</v>
      </c>
      <c r="B49" s="177" t="s">
        <v>145</v>
      </c>
      <c r="C49" s="178"/>
      <c r="D49" s="179"/>
      <c r="E49" s="178"/>
      <c r="F49" s="180"/>
      <c r="G49" s="180"/>
    </row>
    <row r="50" spans="1:17" s="68" customFormat="1" ht="3" customHeight="1" x14ac:dyDescent="0.2">
      <c r="A50" s="176"/>
      <c r="B50" s="177"/>
      <c r="C50" s="178"/>
      <c r="D50" s="179"/>
      <c r="E50" s="178"/>
      <c r="F50" s="181"/>
      <c r="G50" s="180"/>
    </row>
    <row r="51" spans="1:17" ht="3" customHeight="1" x14ac:dyDescent="0.2">
      <c r="A51" s="4"/>
      <c r="B51" s="65"/>
      <c r="C51" s="30"/>
      <c r="D51" s="29"/>
      <c r="E51" s="30"/>
      <c r="F51" s="8"/>
      <c r="G51" s="8"/>
      <c r="H51" s="3"/>
      <c r="I51" s="3"/>
      <c r="J51" s="3"/>
      <c r="K51" s="3"/>
      <c r="L51" s="3"/>
      <c r="M51" s="3"/>
      <c r="N51" s="3"/>
      <c r="O51" s="3"/>
      <c r="P51" s="3"/>
      <c r="Q51" s="3"/>
    </row>
    <row r="52" spans="1:17" ht="3" customHeight="1" x14ac:dyDescent="0.2">
      <c r="A52" s="4"/>
      <c r="B52" s="66"/>
      <c r="C52" s="10"/>
      <c r="D52" s="10"/>
      <c r="E52" s="10"/>
      <c r="F52" s="10"/>
      <c r="G52" s="10"/>
      <c r="H52" s="3"/>
      <c r="I52" s="3"/>
      <c r="J52" s="3"/>
      <c r="K52" s="3"/>
      <c r="L52" s="3"/>
      <c r="M52" s="3"/>
      <c r="N52" s="3"/>
      <c r="O52" s="3"/>
      <c r="P52" s="3"/>
      <c r="Q52" s="3"/>
    </row>
    <row r="53" spans="1:17" ht="3" customHeight="1" x14ac:dyDescent="0.2">
      <c r="A53" s="1"/>
      <c r="B53" s="9"/>
      <c r="C53" s="30"/>
      <c r="D53" s="29"/>
      <c r="E53" s="30"/>
      <c r="F53" s="7"/>
      <c r="G53" s="7"/>
      <c r="H53" s="3"/>
      <c r="I53" s="3"/>
      <c r="J53" s="3"/>
      <c r="K53" s="3"/>
      <c r="L53" s="3"/>
      <c r="M53" s="3"/>
      <c r="N53" s="3"/>
      <c r="O53" s="3"/>
      <c r="P53" s="3"/>
      <c r="Q53" s="3"/>
    </row>
    <row r="54" spans="1:17" s="8" customFormat="1" ht="3" customHeight="1" x14ac:dyDescent="0.2">
      <c r="A54" s="7"/>
      <c r="B54" s="45"/>
      <c r="C54" s="30"/>
      <c r="D54" s="29"/>
      <c r="E54" s="30"/>
      <c r="F54" s="9"/>
      <c r="G54" s="31"/>
      <c r="H54" s="67"/>
      <c r="I54" s="67"/>
      <c r="J54" s="67"/>
      <c r="K54" s="67"/>
      <c r="L54" s="67"/>
      <c r="M54" s="67"/>
      <c r="N54" s="67"/>
      <c r="O54" s="67"/>
      <c r="P54" s="67"/>
      <c r="Q54" s="67"/>
    </row>
    <row r="55" spans="1:17" s="8" customFormat="1" ht="3" customHeight="1" x14ac:dyDescent="0.2">
      <c r="A55" s="7"/>
      <c r="B55" s="29"/>
      <c r="C55" s="30"/>
      <c r="D55" s="29"/>
      <c r="E55" s="30"/>
      <c r="F55" s="31"/>
      <c r="G55" s="31"/>
      <c r="H55" s="67"/>
      <c r="I55" s="67"/>
      <c r="J55" s="67"/>
      <c r="K55" s="67"/>
      <c r="L55" s="67"/>
      <c r="M55" s="67"/>
      <c r="N55" s="67"/>
      <c r="O55" s="67"/>
      <c r="P55" s="67"/>
      <c r="Q55" s="67"/>
    </row>
    <row r="56" spans="1:17" s="8" customFormat="1" ht="3" customHeight="1" x14ac:dyDescent="0.2">
      <c r="A56" s="7"/>
      <c r="B56" s="31"/>
      <c r="C56" s="30"/>
      <c r="D56" s="29"/>
      <c r="E56" s="30"/>
      <c r="F56" s="9"/>
      <c r="G56" s="31"/>
      <c r="H56" s="67"/>
      <c r="I56" s="67"/>
      <c r="J56" s="67"/>
      <c r="K56" s="67"/>
      <c r="L56" s="67"/>
      <c r="M56" s="67"/>
      <c r="N56" s="67"/>
      <c r="O56" s="67"/>
      <c r="P56" s="67"/>
      <c r="Q56" s="67"/>
    </row>
    <row r="57" spans="1:17" s="8" customFormat="1" x14ac:dyDescent="0.2">
      <c r="A57" s="7"/>
      <c r="B57" s="38"/>
      <c r="C57" s="38"/>
      <c r="D57" s="38"/>
      <c r="E57" s="39"/>
      <c r="F57" s="38"/>
      <c r="G57" s="38"/>
      <c r="H57" s="67"/>
      <c r="I57" s="67"/>
      <c r="J57" s="67"/>
      <c r="K57" s="67"/>
      <c r="L57" s="67"/>
      <c r="M57" s="67"/>
      <c r="N57" s="67"/>
      <c r="O57" s="67"/>
      <c r="P57" s="67"/>
      <c r="Q57" s="67"/>
    </row>
    <row r="58" spans="1:17" s="8" customFormat="1" x14ac:dyDescent="0.2">
      <c r="A58" s="7"/>
      <c r="B58" s="10"/>
      <c r="C58" s="10"/>
      <c r="D58" s="10"/>
      <c r="E58" s="36"/>
      <c r="F58" s="10"/>
      <c r="G58" s="10"/>
      <c r="H58" s="67"/>
      <c r="I58" s="67"/>
      <c r="J58" s="67"/>
      <c r="K58" s="67"/>
      <c r="L58" s="67"/>
      <c r="M58" s="67"/>
      <c r="N58" s="67"/>
      <c r="O58" s="67"/>
      <c r="P58" s="67"/>
      <c r="Q58" s="67"/>
    </row>
    <row r="59" spans="1:17" s="2" customFormat="1" x14ac:dyDescent="0.2">
      <c r="A59" s="1"/>
      <c r="B59" s="10"/>
      <c r="C59" s="10"/>
      <c r="D59" s="10"/>
      <c r="E59" s="36"/>
      <c r="F59" s="10"/>
      <c r="G59" s="10"/>
      <c r="H59" s="68"/>
      <c r="I59" s="68"/>
      <c r="J59" s="68"/>
      <c r="K59" s="68"/>
      <c r="L59" s="68"/>
      <c r="M59" s="68"/>
      <c r="N59" s="68"/>
      <c r="O59" s="68"/>
      <c r="P59" s="68"/>
      <c r="Q59" s="68"/>
    </row>
    <row r="60" spans="1:17" s="8" customFormat="1" ht="12.75" customHeight="1" x14ac:dyDescent="0.2">
      <c r="A60" s="7"/>
      <c r="B60" s="10"/>
      <c r="C60" s="10"/>
      <c r="D60" s="10"/>
      <c r="E60" s="36"/>
      <c r="F60" s="10"/>
      <c r="G60" s="10"/>
      <c r="H60" s="67"/>
      <c r="I60" s="67"/>
      <c r="J60" s="67"/>
      <c r="K60" s="67"/>
      <c r="L60" s="67"/>
      <c r="M60" s="67"/>
      <c r="N60" s="67"/>
      <c r="O60" s="67"/>
      <c r="P60" s="67"/>
      <c r="Q60" s="67"/>
    </row>
    <row r="61" spans="1:17" s="8" customFormat="1" ht="12.75" customHeight="1" x14ac:dyDescent="0.2">
      <c r="A61" s="7"/>
      <c r="B61" s="10"/>
      <c r="C61" s="10"/>
      <c r="D61" s="10"/>
      <c r="E61" s="36"/>
      <c r="F61" s="10"/>
      <c r="G61" s="10"/>
      <c r="H61" s="67"/>
      <c r="I61" s="67"/>
      <c r="J61" s="67"/>
      <c r="K61" s="67"/>
      <c r="L61" s="67"/>
      <c r="M61" s="67"/>
      <c r="N61" s="67"/>
      <c r="O61" s="67"/>
      <c r="P61" s="67"/>
      <c r="Q61" s="67"/>
    </row>
    <row r="62" spans="1:17" s="8" customFormat="1" ht="12.75" customHeight="1" x14ac:dyDescent="0.2">
      <c r="A62" s="7"/>
      <c r="B62" s="10"/>
      <c r="C62" s="10"/>
      <c r="D62" s="10"/>
      <c r="E62" s="36"/>
      <c r="F62" s="10"/>
      <c r="G62" s="10"/>
      <c r="H62" s="67"/>
      <c r="I62" s="67"/>
      <c r="J62" s="67"/>
      <c r="K62" s="67"/>
      <c r="L62" s="67"/>
      <c r="M62" s="67"/>
      <c r="N62" s="67"/>
      <c r="O62" s="67"/>
      <c r="P62" s="67"/>
      <c r="Q62" s="67"/>
    </row>
    <row r="63" spans="1:17" s="8" customFormat="1" ht="12.75" customHeight="1" x14ac:dyDescent="0.2">
      <c r="A63" s="7"/>
      <c r="B63" s="10"/>
      <c r="C63" s="10"/>
      <c r="D63" s="10"/>
      <c r="E63" s="36"/>
      <c r="F63" s="10"/>
      <c r="G63" s="10"/>
      <c r="H63" s="67"/>
      <c r="I63" s="67"/>
      <c r="J63" s="67"/>
      <c r="K63" s="67"/>
      <c r="L63" s="67"/>
      <c r="M63" s="67"/>
      <c r="N63" s="67"/>
      <c r="O63" s="67"/>
      <c r="P63" s="67"/>
      <c r="Q63" s="67"/>
    </row>
    <row r="64" spans="1:17" x14ac:dyDescent="0.2">
      <c r="A64" s="37"/>
      <c r="B64" s="2"/>
      <c r="C64" s="2"/>
      <c r="D64" s="10"/>
      <c r="E64" s="36"/>
      <c r="F64" s="10"/>
      <c r="G64" s="10"/>
    </row>
    <row r="65" spans="1:17" x14ac:dyDescent="0.2">
      <c r="A65" s="1"/>
      <c r="B65" s="2"/>
      <c r="C65" s="10"/>
      <c r="D65" s="10"/>
      <c r="E65" s="36"/>
      <c r="F65" s="10"/>
      <c r="G65" s="10"/>
    </row>
    <row r="66" spans="1:17" x14ac:dyDescent="0.2">
      <c r="A66" s="40"/>
      <c r="B66" s="10"/>
      <c r="C66" s="10"/>
      <c r="D66" s="10"/>
      <c r="E66" s="36"/>
      <c r="F66" s="10"/>
      <c r="G66" s="10"/>
    </row>
    <row r="67" spans="1:17" x14ac:dyDescent="0.2">
      <c r="A67" s="1"/>
      <c r="B67" s="10"/>
      <c r="C67" s="10" t="s">
        <v>146</v>
      </c>
      <c r="D67" s="10"/>
      <c r="E67" s="36"/>
      <c r="F67" s="10"/>
      <c r="G67" s="10"/>
    </row>
    <row r="68" spans="1:17" x14ac:dyDescent="0.2">
      <c r="A68" s="1"/>
      <c r="B68" s="10"/>
      <c r="C68" s="10" t="s">
        <v>147</v>
      </c>
      <c r="D68" s="10"/>
      <c r="E68" s="36"/>
      <c r="F68" s="10"/>
      <c r="G68" s="10"/>
    </row>
    <row r="69" spans="1:17" x14ac:dyDescent="0.2">
      <c r="A69" s="1"/>
      <c r="B69" s="10"/>
      <c r="C69" s="10" t="s">
        <v>148</v>
      </c>
      <c r="D69" s="10"/>
      <c r="E69" s="36"/>
      <c r="F69" s="10"/>
      <c r="G69" s="10"/>
    </row>
    <row r="70" spans="1:17" x14ac:dyDescent="0.2">
      <c r="A70" s="1"/>
      <c r="B70" s="10"/>
      <c r="C70" s="46" t="s">
        <v>149</v>
      </c>
      <c r="D70" s="10"/>
      <c r="E70" s="36"/>
      <c r="F70" s="10"/>
      <c r="G70" s="10"/>
    </row>
    <row r="71" spans="1:17" x14ac:dyDescent="0.2">
      <c r="A71" s="1"/>
      <c r="B71" s="10"/>
      <c r="C71" s="46" t="s">
        <v>150</v>
      </c>
      <c r="D71" s="10"/>
      <c r="E71" s="36"/>
      <c r="F71" s="10"/>
      <c r="G71" s="10"/>
      <c r="H71" s="3"/>
      <c r="I71" s="3"/>
      <c r="J71" s="3"/>
      <c r="K71" s="3"/>
      <c r="L71" s="3"/>
      <c r="M71" s="3"/>
      <c r="N71" s="3"/>
      <c r="O71" s="3"/>
      <c r="P71" s="3"/>
      <c r="Q71" s="3"/>
    </row>
    <row r="72" spans="1:17" x14ac:dyDescent="0.2">
      <c r="A72" s="1"/>
      <c r="B72" s="10"/>
      <c r="C72" s="46" t="s">
        <v>151</v>
      </c>
      <c r="D72" s="10"/>
      <c r="E72" s="36"/>
      <c r="F72" s="10"/>
      <c r="G72" s="10"/>
      <c r="H72" s="3"/>
      <c r="I72" s="3"/>
      <c r="J72" s="3"/>
      <c r="K72" s="3"/>
      <c r="L72" s="3"/>
      <c r="M72" s="3"/>
      <c r="N72" s="3"/>
      <c r="O72" s="3"/>
      <c r="P72" s="3"/>
      <c r="Q72" s="3"/>
    </row>
    <row r="73" spans="1:17" x14ac:dyDescent="0.2">
      <c r="A73" s="1"/>
      <c r="B73" s="10"/>
      <c r="C73" s="46" t="s">
        <v>152</v>
      </c>
      <c r="D73" s="10"/>
      <c r="E73" s="36"/>
      <c r="F73" s="10"/>
      <c r="G73" s="10"/>
      <c r="H73" s="3"/>
      <c r="I73" s="3"/>
      <c r="J73" s="3"/>
      <c r="K73" s="3"/>
      <c r="L73" s="3"/>
      <c r="M73" s="3"/>
      <c r="N73" s="3"/>
      <c r="O73" s="3"/>
      <c r="P73" s="3"/>
      <c r="Q73" s="3"/>
    </row>
    <row r="74" spans="1:17" x14ac:dyDescent="0.2">
      <c r="A74" s="1"/>
      <c r="B74" s="10"/>
      <c r="C74" s="46" t="s">
        <v>153</v>
      </c>
      <c r="D74" s="10"/>
      <c r="E74" s="36"/>
      <c r="F74" s="10"/>
      <c r="G74" s="10"/>
      <c r="H74" s="3"/>
      <c r="I74" s="3"/>
      <c r="J74" s="3"/>
      <c r="K74" s="3"/>
      <c r="L74" s="3"/>
      <c r="M74" s="3"/>
      <c r="N74" s="3"/>
      <c r="O74" s="3"/>
      <c r="P74" s="3"/>
      <c r="Q74" s="3"/>
    </row>
    <row r="75" spans="1:17" x14ac:dyDescent="0.2">
      <c r="A75" s="1"/>
      <c r="B75" s="10"/>
      <c r="C75" s="10"/>
      <c r="D75" s="10"/>
      <c r="E75" s="36"/>
      <c r="F75" s="10"/>
      <c r="G75" s="10"/>
      <c r="H75" s="3"/>
      <c r="I75" s="3"/>
      <c r="J75" s="3"/>
      <c r="K75" s="3"/>
      <c r="L75" s="3"/>
      <c r="M75" s="3"/>
      <c r="N75" s="3"/>
      <c r="O75" s="3"/>
      <c r="P75" s="3"/>
      <c r="Q75" s="3"/>
    </row>
    <row r="76" spans="1:17" x14ac:dyDescent="0.2">
      <c r="A76" s="1"/>
      <c r="B76" s="10"/>
      <c r="C76" s="10"/>
      <c r="D76" s="10"/>
      <c r="E76" s="36"/>
      <c r="F76" s="10"/>
      <c r="G76" s="10"/>
      <c r="H76" s="3"/>
      <c r="I76" s="3"/>
      <c r="J76" s="3"/>
      <c r="K76" s="3"/>
      <c r="L76" s="3"/>
      <c r="M76" s="3"/>
      <c r="N76" s="3"/>
      <c r="O76" s="3"/>
      <c r="P76" s="3"/>
      <c r="Q76" s="3"/>
    </row>
    <row r="77" spans="1:17" x14ac:dyDescent="0.2">
      <c r="A77" s="1"/>
      <c r="B77" s="10"/>
      <c r="C77" s="10"/>
      <c r="D77" s="10"/>
      <c r="E77" s="36"/>
      <c r="F77" s="10"/>
      <c r="G77" s="10"/>
      <c r="H77" s="3"/>
      <c r="I77" s="3"/>
      <c r="J77" s="3"/>
      <c r="K77" s="3"/>
      <c r="L77" s="3"/>
      <c r="M77" s="3"/>
      <c r="N77" s="3"/>
      <c r="O77" s="3"/>
      <c r="P77" s="3"/>
      <c r="Q77" s="3"/>
    </row>
    <row r="78" spans="1:17" x14ac:dyDescent="0.2">
      <c r="A78" s="1"/>
      <c r="B78" s="10"/>
      <c r="C78" s="10"/>
      <c r="D78" s="10"/>
      <c r="E78" s="36"/>
      <c r="F78" s="10"/>
      <c r="G78" s="10"/>
      <c r="H78" s="3"/>
      <c r="I78" s="3"/>
      <c r="J78" s="3"/>
      <c r="K78" s="3"/>
      <c r="L78" s="3"/>
      <c r="M78" s="3"/>
      <c r="N78" s="3"/>
      <c r="O78" s="3"/>
      <c r="P78" s="3"/>
      <c r="Q78" s="3"/>
    </row>
    <row r="79" spans="1:17" x14ac:dyDescent="0.2">
      <c r="A79" s="1"/>
      <c r="B79" s="10"/>
      <c r="C79" s="10"/>
      <c r="D79" s="10"/>
      <c r="E79" s="36"/>
      <c r="F79" s="10"/>
      <c r="G79" s="10"/>
      <c r="H79" s="3"/>
      <c r="I79" s="3"/>
      <c r="J79" s="3"/>
      <c r="K79" s="3"/>
      <c r="L79" s="3"/>
      <c r="M79" s="3"/>
      <c r="N79" s="3"/>
      <c r="O79" s="3"/>
      <c r="P79" s="3"/>
      <c r="Q79" s="3"/>
    </row>
    <row r="80" spans="1:17" x14ac:dyDescent="0.2">
      <c r="A80" s="1"/>
      <c r="B80" s="10"/>
      <c r="C80" s="10"/>
      <c r="D80" s="10"/>
      <c r="E80" s="36"/>
      <c r="F80" s="10"/>
      <c r="G80" s="10"/>
      <c r="H80" s="3"/>
      <c r="I80" s="3"/>
      <c r="J80" s="3"/>
      <c r="K80" s="3"/>
      <c r="L80" s="3"/>
      <c r="M80" s="3"/>
      <c r="N80" s="3"/>
      <c r="O80" s="3"/>
      <c r="P80" s="3"/>
      <c r="Q80" s="3"/>
    </row>
    <row r="81" spans="1:17" x14ac:dyDescent="0.2">
      <c r="A81" s="1"/>
      <c r="B81" s="10"/>
      <c r="C81" s="10"/>
      <c r="D81" s="10"/>
      <c r="E81" s="36"/>
      <c r="F81" s="10"/>
      <c r="G81" s="10"/>
      <c r="H81" s="3"/>
      <c r="I81" s="3"/>
      <c r="J81" s="3"/>
      <c r="K81" s="3"/>
      <c r="L81" s="3"/>
      <c r="M81" s="3"/>
      <c r="N81" s="3"/>
      <c r="O81" s="3"/>
      <c r="P81" s="3"/>
      <c r="Q81" s="3"/>
    </row>
    <row r="82" spans="1:17" x14ac:dyDescent="0.2">
      <c r="A82" s="1"/>
      <c r="B82" s="10"/>
      <c r="C82" s="10"/>
      <c r="D82" s="10"/>
      <c r="E82" s="36"/>
      <c r="F82" s="10"/>
      <c r="G82" s="10"/>
      <c r="H82" s="3"/>
      <c r="I82" s="3"/>
      <c r="J82" s="3"/>
      <c r="K82" s="3"/>
      <c r="L82" s="3"/>
      <c r="M82" s="3"/>
      <c r="N82" s="3"/>
      <c r="O82" s="3"/>
      <c r="P82" s="3"/>
      <c r="Q82" s="3"/>
    </row>
    <row r="83" spans="1:17" x14ac:dyDescent="0.2">
      <c r="A83" s="1"/>
      <c r="B83" s="10"/>
      <c r="C83" s="10"/>
      <c r="D83" s="10"/>
      <c r="E83" s="36"/>
      <c r="F83" s="10"/>
      <c r="G83" s="10"/>
      <c r="H83" s="3"/>
      <c r="I83" s="3"/>
      <c r="J83" s="3"/>
      <c r="K83" s="3"/>
      <c r="L83" s="3"/>
      <c r="M83" s="3"/>
      <c r="N83" s="3"/>
      <c r="O83" s="3"/>
      <c r="P83" s="3"/>
      <c r="Q83" s="3"/>
    </row>
    <row r="84" spans="1:17" x14ac:dyDescent="0.2">
      <c r="A84" s="1"/>
      <c r="B84" s="10"/>
      <c r="C84" s="10"/>
      <c r="D84" s="10"/>
      <c r="E84" s="36"/>
      <c r="F84" s="10"/>
      <c r="G84" s="10"/>
      <c r="H84" s="3"/>
      <c r="I84" s="3"/>
      <c r="J84" s="3"/>
      <c r="K84" s="3"/>
      <c r="L84" s="3"/>
      <c r="M84" s="3"/>
      <c r="N84" s="3"/>
      <c r="O84" s="3"/>
      <c r="P84" s="3"/>
      <c r="Q84" s="3"/>
    </row>
    <row r="85" spans="1:17" x14ac:dyDescent="0.2">
      <c r="A85" s="1"/>
      <c r="B85" s="10"/>
      <c r="C85" s="10"/>
      <c r="D85" s="10"/>
      <c r="E85" s="36"/>
      <c r="F85" s="10"/>
      <c r="G85" s="10"/>
      <c r="H85" s="3"/>
      <c r="I85" s="3"/>
      <c r="J85" s="3"/>
      <c r="K85" s="3"/>
      <c r="L85" s="3"/>
      <c r="M85" s="3"/>
      <c r="N85" s="3"/>
      <c r="O85" s="3"/>
      <c r="P85" s="3"/>
      <c r="Q85" s="3"/>
    </row>
    <row r="86" spans="1:17" x14ac:dyDescent="0.2">
      <c r="A86" s="1"/>
      <c r="B86" s="10"/>
      <c r="C86" s="10"/>
      <c r="D86" s="10"/>
      <c r="E86" s="36"/>
      <c r="F86" s="10"/>
      <c r="G86" s="10"/>
      <c r="H86" s="3"/>
      <c r="I86" s="3"/>
      <c r="J86" s="3"/>
      <c r="K86" s="3"/>
      <c r="L86" s="3"/>
      <c r="M86" s="3"/>
      <c r="N86" s="3"/>
      <c r="O86" s="3"/>
      <c r="P86" s="3"/>
      <c r="Q86" s="3"/>
    </row>
    <row r="87" spans="1:17" x14ac:dyDescent="0.2">
      <c r="A87" s="1"/>
      <c r="B87" s="10"/>
      <c r="C87" s="10"/>
      <c r="D87" s="10"/>
      <c r="E87" s="36"/>
      <c r="F87" s="10"/>
      <c r="G87" s="10"/>
      <c r="H87" s="3"/>
      <c r="I87" s="3"/>
      <c r="J87" s="3"/>
      <c r="K87" s="3"/>
      <c r="L87" s="3"/>
      <c r="M87" s="3"/>
      <c r="N87" s="3"/>
      <c r="O87" s="3"/>
      <c r="P87" s="3"/>
      <c r="Q87" s="3"/>
    </row>
    <row r="88" spans="1:17" x14ac:dyDescent="0.2">
      <c r="A88" s="1"/>
      <c r="B88" s="10"/>
      <c r="C88" s="10"/>
      <c r="D88" s="10"/>
      <c r="E88" s="36"/>
      <c r="F88" s="10"/>
      <c r="G88" s="10"/>
      <c r="H88" s="3"/>
      <c r="I88" s="3"/>
      <c r="J88" s="3"/>
      <c r="K88" s="3"/>
      <c r="L88" s="3"/>
      <c r="M88" s="3"/>
      <c r="N88" s="3"/>
      <c r="O88" s="3"/>
      <c r="P88" s="3"/>
      <c r="Q88" s="3"/>
    </row>
    <row r="89" spans="1:17" x14ac:dyDescent="0.2">
      <c r="A89" s="1"/>
      <c r="B89" s="10"/>
      <c r="C89" s="10"/>
      <c r="D89" s="10"/>
      <c r="E89" s="36"/>
      <c r="F89" s="10"/>
      <c r="G89" s="10"/>
      <c r="H89" s="3"/>
      <c r="I89" s="3"/>
      <c r="J89" s="3"/>
      <c r="K89" s="3"/>
      <c r="L89" s="3"/>
      <c r="M89" s="3"/>
      <c r="N89" s="3"/>
      <c r="O89" s="3"/>
      <c r="P89" s="3"/>
      <c r="Q89" s="3"/>
    </row>
    <row r="90" spans="1:17" x14ac:dyDescent="0.2">
      <c r="A90" s="1"/>
      <c r="B90" s="10"/>
      <c r="C90" s="10"/>
      <c r="D90" s="10"/>
      <c r="E90" s="36"/>
      <c r="F90" s="10"/>
      <c r="G90" s="10"/>
      <c r="H90" s="3"/>
      <c r="I90" s="3"/>
      <c r="J90" s="3"/>
      <c r="K90" s="3"/>
      <c r="L90" s="3"/>
      <c r="M90" s="3"/>
      <c r="N90" s="3"/>
      <c r="O90" s="3"/>
      <c r="P90" s="3"/>
      <c r="Q90" s="3"/>
    </row>
    <row r="91" spans="1:17" x14ac:dyDescent="0.2">
      <c r="A91" s="1"/>
      <c r="B91" s="10"/>
      <c r="C91" s="10"/>
      <c r="D91" s="10"/>
      <c r="E91" s="36"/>
      <c r="F91" s="10"/>
      <c r="G91" s="10"/>
      <c r="H91" s="3"/>
      <c r="I91" s="3"/>
      <c r="J91" s="3"/>
      <c r="K91" s="3"/>
      <c r="L91" s="3"/>
      <c r="M91" s="3"/>
      <c r="N91" s="3"/>
      <c r="O91" s="3"/>
      <c r="P91" s="3"/>
      <c r="Q91" s="3"/>
    </row>
    <row r="92" spans="1:17" x14ac:dyDescent="0.2">
      <c r="A92" s="1"/>
      <c r="B92" s="10"/>
      <c r="C92" s="10"/>
      <c r="D92" s="10"/>
      <c r="E92" s="36"/>
      <c r="F92" s="10"/>
      <c r="G92" s="10"/>
      <c r="H92" s="3"/>
      <c r="I92" s="3"/>
      <c r="J92" s="3"/>
      <c r="K92" s="3"/>
      <c r="L92" s="3"/>
      <c r="M92" s="3"/>
      <c r="N92" s="3"/>
      <c r="O92" s="3"/>
      <c r="P92" s="3"/>
      <c r="Q92" s="3"/>
    </row>
    <row r="93" spans="1:17" x14ac:dyDescent="0.2">
      <c r="A93" s="1"/>
      <c r="B93" s="10"/>
      <c r="C93" s="10"/>
      <c r="D93" s="10"/>
      <c r="E93" s="36"/>
      <c r="F93" s="10"/>
      <c r="G93" s="10"/>
      <c r="H93" s="3"/>
      <c r="I93" s="3"/>
      <c r="J93" s="3"/>
      <c r="K93" s="3"/>
      <c r="L93" s="3"/>
      <c r="M93" s="3"/>
      <c r="N93" s="3"/>
      <c r="O93" s="3"/>
      <c r="P93" s="3"/>
      <c r="Q93" s="3"/>
    </row>
    <row r="94" spans="1:17" x14ac:dyDescent="0.2">
      <c r="A94" s="1"/>
      <c r="B94" s="10"/>
      <c r="C94" s="10"/>
      <c r="D94" s="10"/>
      <c r="E94" s="36"/>
      <c r="F94" s="10"/>
      <c r="G94" s="10"/>
      <c r="H94" s="3"/>
      <c r="I94" s="3"/>
      <c r="J94" s="3"/>
      <c r="K94" s="3"/>
      <c r="L94" s="3"/>
      <c r="M94" s="3"/>
      <c r="N94" s="3"/>
      <c r="O94" s="3"/>
      <c r="P94" s="3"/>
      <c r="Q94" s="3"/>
    </row>
    <row r="95" spans="1:17" x14ac:dyDescent="0.2">
      <c r="A95" s="1"/>
      <c r="B95" s="10"/>
      <c r="C95" s="10"/>
      <c r="D95" s="10"/>
      <c r="E95" s="36"/>
      <c r="F95" s="10"/>
      <c r="G95" s="10"/>
      <c r="H95" s="3"/>
      <c r="I95" s="3"/>
      <c r="J95" s="3"/>
      <c r="K95" s="3"/>
      <c r="L95" s="3"/>
      <c r="M95" s="3"/>
      <c r="N95" s="3"/>
      <c r="O95" s="3"/>
      <c r="P95" s="3"/>
      <c r="Q95" s="3"/>
    </row>
    <row r="96" spans="1:17" x14ac:dyDescent="0.2">
      <c r="A96" s="1"/>
      <c r="B96" s="10"/>
      <c r="C96" s="10"/>
      <c r="D96" s="10"/>
      <c r="E96" s="36"/>
      <c r="F96" s="10"/>
      <c r="G96" s="10"/>
      <c r="H96" s="3"/>
      <c r="I96" s="3"/>
      <c r="J96" s="3"/>
      <c r="K96" s="3"/>
      <c r="L96" s="3"/>
      <c r="M96" s="3"/>
      <c r="N96" s="3"/>
      <c r="O96" s="3"/>
      <c r="P96" s="3"/>
      <c r="Q96" s="3"/>
    </row>
    <row r="97" spans="1:17" x14ac:dyDescent="0.2">
      <c r="A97" s="1"/>
      <c r="B97" s="10"/>
      <c r="C97" s="10"/>
      <c r="D97" s="10"/>
      <c r="E97" s="36"/>
      <c r="F97" s="10"/>
      <c r="G97" s="10"/>
      <c r="H97" s="3"/>
      <c r="I97" s="3"/>
      <c r="J97" s="3"/>
      <c r="K97" s="3"/>
      <c r="L97" s="3"/>
      <c r="M97" s="3"/>
      <c r="N97" s="3"/>
      <c r="O97" s="3"/>
      <c r="P97" s="3"/>
      <c r="Q97" s="3"/>
    </row>
    <row r="98" spans="1:17" x14ac:dyDescent="0.2">
      <c r="A98" s="1"/>
      <c r="B98" s="10"/>
      <c r="C98" s="10"/>
      <c r="D98" s="10"/>
      <c r="E98" s="36"/>
      <c r="F98" s="10"/>
      <c r="G98" s="10"/>
      <c r="H98" s="3"/>
      <c r="I98" s="3"/>
      <c r="J98" s="3"/>
      <c r="K98" s="3"/>
      <c r="L98" s="3"/>
      <c r="M98" s="3"/>
      <c r="N98" s="3"/>
      <c r="O98" s="3"/>
      <c r="P98" s="3"/>
      <c r="Q98" s="3"/>
    </row>
    <row r="99" spans="1:17" x14ac:dyDescent="0.2">
      <c r="A99" s="1"/>
      <c r="B99" s="10"/>
      <c r="C99" s="10"/>
      <c r="D99" s="10"/>
      <c r="E99" s="36"/>
      <c r="F99" s="10"/>
      <c r="G99" s="10"/>
      <c r="H99" s="3"/>
      <c r="I99" s="3"/>
      <c r="J99" s="3"/>
      <c r="K99" s="3"/>
      <c r="L99" s="3"/>
      <c r="M99" s="3"/>
      <c r="N99" s="3"/>
      <c r="O99" s="3"/>
      <c r="P99" s="3"/>
      <c r="Q99" s="3"/>
    </row>
    <row r="100" spans="1:17" x14ac:dyDescent="0.2">
      <c r="A100" s="1"/>
      <c r="B100" s="10"/>
      <c r="C100" s="10"/>
      <c r="D100" s="10"/>
      <c r="E100" s="36"/>
      <c r="F100" s="10"/>
      <c r="G100" s="10"/>
      <c r="H100" s="3"/>
      <c r="I100" s="3"/>
      <c r="J100" s="3"/>
      <c r="K100" s="3"/>
      <c r="L100" s="3"/>
      <c r="M100" s="3"/>
      <c r="N100" s="3"/>
      <c r="O100" s="3"/>
      <c r="P100" s="3"/>
      <c r="Q100" s="3"/>
    </row>
    <row r="101" spans="1:17" x14ac:dyDescent="0.2">
      <c r="A101" s="1"/>
      <c r="B101" s="10"/>
      <c r="C101" s="10"/>
      <c r="D101" s="10"/>
      <c r="E101" s="36"/>
      <c r="F101" s="10"/>
      <c r="G101" s="10"/>
      <c r="H101" s="3"/>
      <c r="I101" s="3"/>
      <c r="J101" s="3"/>
      <c r="K101" s="3"/>
      <c r="L101" s="3"/>
      <c r="M101" s="3"/>
      <c r="N101" s="3"/>
      <c r="O101" s="3"/>
      <c r="P101" s="3"/>
      <c r="Q101" s="3"/>
    </row>
    <row r="102" spans="1:17" x14ac:dyDescent="0.2">
      <c r="A102" s="1"/>
      <c r="B102" s="10"/>
      <c r="C102" s="10"/>
      <c r="D102" s="10"/>
      <c r="E102" s="36"/>
      <c r="F102" s="10"/>
      <c r="G102" s="10"/>
      <c r="H102" s="3"/>
      <c r="I102" s="3"/>
      <c r="J102" s="3"/>
      <c r="K102" s="3"/>
      <c r="L102" s="3"/>
      <c r="M102" s="3"/>
      <c r="N102" s="3"/>
      <c r="O102" s="3"/>
      <c r="P102" s="3"/>
      <c r="Q102" s="3"/>
    </row>
    <row r="103" spans="1:17" x14ac:dyDescent="0.2">
      <c r="A103" s="1"/>
      <c r="B103" s="10"/>
      <c r="C103" s="10"/>
      <c r="D103" s="10"/>
      <c r="E103" s="36"/>
      <c r="F103" s="10"/>
      <c r="G103" s="10"/>
      <c r="H103" s="3"/>
      <c r="I103" s="3"/>
      <c r="J103" s="3"/>
      <c r="K103" s="3"/>
      <c r="L103" s="3"/>
      <c r="M103" s="3"/>
      <c r="N103" s="3"/>
      <c r="O103" s="3"/>
      <c r="P103" s="3"/>
      <c r="Q103" s="3"/>
    </row>
    <row r="104" spans="1:17" x14ac:dyDescent="0.2">
      <c r="A104" s="1"/>
      <c r="B104" s="10"/>
      <c r="C104" s="10"/>
      <c r="D104" s="10"/>
      <c r="E104" s="36"/>
      <c r="F104" s="10"/>
      <c r="G104" s="10"/>
      <c r="H104" s="3"/>
      <c r="I104" s="3"/>
      <c r="J104" s="3"/>
      <c r="K104" s="3"/>
      <c r="L104" s="3"/>
      <c r="M104" s="3"/>
      <c r="N104" s="3"/>
      <c r="O104" s="3"/>
      <c r="P104" s="3"/>
      <c r="Q104" s="3"/>
    </row>
    <row r="105" spans="1:17" x14ac:dyDescent="0.2">
      <c r="A105" s="1"/>
      <c r="B105" s="10"/>
      <c r="C105" s="10"/>
      <c r="D105" s="10"/>
      <c r="E105" s="36"/>
      <c r="F105" s="10"/>
      <c r="G105" s="10"/>
      <c r="H105" s="3"/>
      <c r="I105" s="3"/>
      <c r="J105" s="3"/>
      <c r="K105" s="3"/>
      <c r="L105" s="3"/>
      <c r="M105" s="3"/>
      <c r="N105" s="3"/>
      <c r="O105" s="3"/>
      <c r="P105" s="3"/>
      <c r="Q105" s="3"/>
    </row>
    <row r="106" spans="1:17" x14ac:dyDescent="0.2">
      <c r="A106" s="1"/>
      <c r="B106" s="10"/>
      <c r="C106" s="10"/>
      <c r="D106" s="10"/>
      <c r="E106" s="36"/>
      <c r="F106" s="10"/>
      <c r="G106" s="10"/>
      <c r="H106" s="3"/>
      <c r="I106" s="3"/>
      <c r="J106" s="3"/>
      <c r="K106" s="3"/>
      <c r="L106" s="3"/>
      <c r="M106" s="3"/>
      <c r="N106" s="3"/>
      <c r="O106" s="3"/>
      <c r="P106" s="3"/>
      <c r="Q106" s="3"/>
    </row>
    <row r="107" spans="1:17" x14ac:dyDescent="0.2">
      <c r="A107" s="1"/>
      <c r="B107" s="10"/>
      <c r="C107" s="10"/>
      <c r="D107" s="10"/>
      <c r="E107" s="36"/>
      <c r="F107" s="10"/>
      <c r="G107" s="10"/>
      <c r="H107" s="3"/>
      <c r="I107" s="3"/>
      <c r="J107" s="3"/>
      <c r="K107" s="3"/>
      <c r="L107" s="3"/>
      <c r="M107" s="3"/>
      <c r="N107" s="3"/>
      <c r="O107" s="3"/>
      <c r="P107" s="3"/>
      <c r="Q107" s="3"/>
    </row>
    <row r="108" spans="1:17" x14ac:dyDescent="0.2">
      <c r="A108" s="1"/>
      <c r="B108" s="10"/>
      <c r="C108" s="10"/>
      <c r="D108" s="10"/>
      <c r="E108" s="36"/>
      <c r="F108" s="10"/>
      <c r="G108" s="10"/>
      <c r="H108" s="3"/>
      <c r="I108" s="3"/>
      <c r="J108" s="3"/>
      <c r="K108" s="3"/>
      <c r="L108" s="3"/>
      <c r="M108" s="3"/>
      <c r="N108" s="3"/>
      <c r="O108" s="3"/>
      <c r="P108" s="3"/>
      <c r="Q108" s="3"/>
    </row>
    <row r="109" spans="1:17" x14ac:dyDescent="0.2">
      <c r="A109" s="1"/>
      <c r="B109" s="10"/>
      <c r="C109" s="10"/>
      <c r="D109" s="10"/>
      <c r="E109" s="36"/>
      <c r="F109" s="10"/>
      <c r="G109" s="10"/>
      <c r="H109" s="3"/>
      <c r="I109" s="3"/>
      <c r="J109" s="3"/>
      <c r="K109" s="3"/>
      <c r="L109" s="3"/>
      <c r="M109" s="3"/>
      <c r="N109" s="3"/>
      <c r="O109" s="3"/>
      <c r="P109" s="3"/>
      <c r="Q109" s="3"/>
    </row>
    <row r="110" spans="1:17" x14ac:dyDescent="0.2">
      <c r="A110" s="1"/>
      <c r="B110" s="10"/>
      <c r="C110" s="10"/>
      <c r="D110" s="10"/>
      <c r="E110" s="36"/>
      <c r="F110" s="10"/>
      <c r="G110" s="10"/>
      <c r="H110" s="3"/>
      <c r="I110" s="3"/>
      <c r="J110" s="3"/>
      <c r="K110" s="3"/>
      <c r="L110" s="3"/>
      <c r="M110" s="3"/>
      <c r="N110" s="3"/>
      <c r="O110" s="3"/>
      <c r="P110" s="3"/>
      <c r="Q110" s="3"/>
    </row>
    <row r="111" spans="1:17" x14ac:dyDescent="0.2">
      <c r="A111" s="1"/>
      <c r="B111" s="10"/>
      <c r="C111" s="10"/>
      <c r="D111" s="10"/>
      <c r="E111" s="36"/>
      <c r="F111" s="10"/>
      <c r="G111" s="10"/>
      <c r="H111" s="3"/>
      <c r="I111" s="3"/>
      <c r="J111" s="3"/>
      <c r="K111" s="3"/>
      <c r="L111" s="3"/>
      <c r="M111" s="3"/>
      <c r="N111" s="3"/>
      <c r="O111" s="3"/>
      <c r="P111" s="3"/>
      <c r="Q111" s="3"/>
    </row>
    <row r="112" spans="1:17" x14ac:dyDescent="0.2">
      <c r="A112" s="1"/>
      <c r="B112" s="10"/>
      <c r="C112" s="10"/>
      <c r="D112" s="10"/>
      <c r="E112" s="36"/>
      <c r="F112" s="10"/>
      <c r="G112" s="10"/>
      <c r="H112" s="3"/>
      <c r="I112" s="3"/>
      <c r="J112" s="3"/>
      <c r="K112" s="3"/>
      <c r="L112" s="3"/>
      <c r="M112" s="3"/>
      <c r="N112" s="3"/>
      <c r="O112" s="3"/>
      <c r="P112" s="3"/>
      <c r="Q112" s="3"/>
    </row>
    <row r="113" spans="1:17" x14ac:dyDescent="0.2">
      <c r="A113" s="1"/>
      <c r="B113" s="10"/>
      <c r="C113" s="10"/>
      <c r="D113" s="10"/>
      <c r="E113" s="36"/>
      <c r="F113" s="10"/>
      <c r="G113" s="10"/>
      <c r="H113" s="3"/>
      <c r="I113" s="3"/>
      <c r="J113" s="3"/>
      <c r="K113" s="3"/>
      <c r="L113" s="3"/>
      <c r="M113" s="3"/>
      <c r="N113" s="3"/>
      <c r="O113" s="3"/>
      <c r="P113" s="3"/>
      <c r="Q113" s="3"/>
    </row>
    <row r="114" spans="1:17" x14ac:dyDescent="0.2">
      <c r="A114" s="1"/>
      <c r="B114" s="10"/>
      <c r="C114" s="10"/>
      <c r="D114" s="10"/>
      <c r="E114" s="36"/>
      <c r="F114" s="10"/>
      <c r="G114" s="10"/>
      <c r="H114" s="3"/>
      <c r="I114" s="3"/>
      <c r="J114" s="3"/>
      <c r="K114" s="3"/>
      <c r="L114" s="3"/>
      <c r="M114" s="3"/>
      <c r="N114" s="3"/>
      <c r="O114" s="3"/>
      <c r="P114" s="3"/>
      <c r="Q114" s="3"/>
    </row>
    <row r="115" spans="1:17" x14ac:dyDescent="0.2">
      <c r="A115" s="1"/>
      <c r="B115" s="10"/>
      <c r="C115" s="10"/>
      <c r="D115" s="10"/>
      <c r="E115" s="36"/>
      <c r="F115" s="10"/>
      <c r="G115" s="10"/>
      <c r="H115" s="3"/>
      <c r="I115" s="3"/>
      <c r="J115" s="3"/>
      <c r="K115" s="3"/>
      <c r="L115" s="3"/>
      <c r="M115" s="3"/>
      <c r="N115" s="3"/>
      <c r="O115" s="3"/>
      <c r="P115" s="3"/>
      <c r="Q115" s="3"/>
    </row>
    <row r="116" spans="1:17" x14ac:dyDescent="0.2">
      <c r="A116" s="1"/>
      <c r="B116" s="10"/>
      <c r="C116" s="10"/>
      <c r="D116" s="10"/>
      <c r="E116" s="36"/>
      <c r="F116" s="10"/>
      <c r="G116" s="10"/>
      <c r="H116" s="3"/>
      <c r="I116" s="3"/>
      <c r="J116" s="3"/>
      <c r="K116" s="3"/>
      <c r="L116" s="3"/>
      <c r="M116" s="3"/>
      <c r="N116" s="3"/>
      <c r="O116" s="3"/>
      <c r="P116" s="3"/>
      <c r="Q116" s="3"/>
    </row>
    <row r="117" spans="1:17" x14ac:dyDescent="0.2">
      <c r="A117" s="1"/>
      <c r="B117" s="10"/>
      <c r="C117" s="10"/>
      <c r="D117" s="10"/>
      <c r="E117" s="36"/>
      <c r="F117" s="10"/>
      <c r="G117" s="10"/>
      <c r="H117" s="3"/>
      <c r="I117" s="3"/>
      <c r="J117" s="3"/>
      <c r="K117" s="3"/>
      <c r="L117" s="3"/>
      <c r="M117" s="3"/>
      <c r="N117" s="3"/>
      <c r="O117" s="3"/>
      <c r="P117" s="3"/>
      <c r="Q117" s="3"/>
    </row>
    <row r="118" spans="1:17" x14ac:dyDescent="0.2">
      <c r="A118" s="1"/>
      <c r="B118" s="10"/>
      <c r="C118" s="10"/>
      <c r="D118" s="10"/>
      <c r="E118" s="36"/>
      <c r="F118" s="10"/>
      <c r="G118" s="10"/>
      <c r="H118" s="3"/>
      <c r="I118" s="3"/>
      <c r="J118" s="3"/>
      <c r="K118" s="3"/>
      <c r="L118" s="3"/>
      <c r="M118" s="3"/>
      <c r="N118" s="3"/>
      <c r="O118" s="3"/>
      <c r="P118" s="3"/>
      <c r="Q118" s="3"/>
    </row>
    <row r="119" spans="1:17" x14ac:dyDescent="0.2">
      <c r="A119" s="1"/>
      <c r="B119" s="10"/>
      <c r="C119" s="10"/>
      <c r="D119" s="10"/>
      <c r="E119" s="36"/>
      <c r="F119" s="10"/>
      <c r="G119" s="10"/>
      <c r="H119" s="3"/>
      <c r="I119" s="3"/>
      <c r="J119" s="3"/>
      <c r="K119" s="3"/>
      <c r="L119" s="3"/>
      <c r="M119" s="3"/>
      <c r="N119" s="3"/>
      <c r="O119" s="3"/>
      <c r="P119" s="3"/>
      <c r="Q119" s="3"/>
    </row>
    <row r="120" spans="1:17" x14ac:dyDescent="0.2">
      <c r="A120" s="1"/>
      <c r="B120" s="10"/>
      <c r="C120" s="10"/>
      <c r="D120" s="10"/>
      <c r="E120" s="36"/>
      <c r="F120" s="10"/>
      <c r="G120" s="10"/>
      <c r="H120" s="3"/>
      <c r="I120" s="3"/>
      <c r="J120" s="3"/>
      <c r="K120" s="3"/>
      <c r="L120" s="3"/>
      <c r="M120" s="3"/>
      <c r="N120" s="3"/>
      <c r="O120" s="3"/>
      <c r="P120" s="3"/>
      <c r="Q120" s="3"/>
    </row>
    <row r="121" spans="1:17" x14ac:dyDescent="0.2">
      <c r="A121" s="1"/>
      <c r="B121" s="10"/>
      <c r="C121" s="10"/>
      <c r="D121" s="10"/>
      <c r="E121" s="36"/>
      <c r="F121" s="10"/>
      <c r="G121" s="10"/>
      <c r="H121" s="3"/>
      <c r="I121" s="3"/>
      <c r="J121" s="3"/>
      <c r="K121" s="3"/>
      <c r="L121" s="3"/>
      <c r="M121" s="3"/>
      <c r="N121" s="3"/>
      <c r="O121" s="3"/>
      <c r="P121" s="3"/>
      <c r="Q121" s="3"/>
    </row>
    <row r="122" spans="1:17" x14ac:dyDescent="0.2">
      <c r="A122" s="1"/>
      <c r="B122" s="10"/>
      <c r="C122" s="10"/>
      <c r="D122" s="10"/>
      <c r="E122" s="36"/>
      <c r="F122" s="10"/>
      <c r="G122" s="10"/>
      <c r="H122" s="3"/>
      <c r="I122" s="3"/>
      <c r="J122" s="3"/>
      <c r="K122" s="3"/>
      <c r="L122" s="3"/>
      <c r="M122" s="3"/>
      <c r="N122" s="3"/>
      <c r="O122" s="3"/>
      <c r="P122" s="3"/>
      <c r="Q122" s="3"/>
    </row>
    <row r="123" spans="1:17" x14ac:dyDescent="0.2">
      <c r="A123" s="1"/>
      <c r="B123" s="10"/>
      <c r="C123" s="10"/>
      <c r="D123" s="10"/>
      <c r="E123" s="10"/>
      <c r="F123" s="10"/>
      <c r="G123" s="10"/>
      <c r="H123" s="3"/>
      <c r="I123" s="3"/>
      <c r="J123" s="3"/>
      <c r="K123" s="3"/>
      <c r="L123" s="3"/>
      <c r="M123" s="3"/>
      <c r="N123" s="3"/>
      <c r="O123" s="3"/>
      <c r="P123" s="3"/>
      <c r="Q123" s="3"/>
    </row>
    <row r="124" spans="1:17" x14ac:dyDescent="0.2">
      <c r="A124" s="1"/>
      <c r="B124" s="10"/>
      <c r="C124" s="10"/>
      <c r="D124" s="10"/>
      <c r="E124" s="10"/>
      <c r="F124" s="10"/>
      <c r="G124" s="10"/>
      <c r="H124" s="3"/>
      <c r="I124" s="3"/>
      <c r="J124" s="3"/>
      <c r="K124" s="3"/>
      <c r="L124" s="3"/>
      <c r="M124" s="3"/>
      <c r="N124" s="3"/>
      <c r="O124" s="3"/>
      <c r="P124" s="3"/>
      <c r="Q124" s="3"/>
    </row>
    <row r="125" spans="1:17" x14ac:dyDescent="0.2">
      <c r="A125" s="1"/>
      <c r="B125" s="10"/>
      <c r="C125" s="10"/>
      <c r="D125" s="10"/>
      <c r="E125" s="10"/>
      <c r="F125" s="10"/>
      <c r="G125" s="10"/>
      <c r="H125" s="3"/>
      <c r="I125" s="3"/>
      <c r="J125" s="3"/>
      <c r="K125" s="3"/>
      <c r="L125" s="3"/>
      <c r="M125" s="3"/>
      <c r="N125" s="3"/>
      <c r="O125" s="3"/>
      <c r="P125" s="3"/>
      <c r="Q125" s="3"/>
    </row>
    <row r="126" spans="1:17" x14ac:dyDescent="0.2">
      <c r="A126" s="1"/>
      <c r="B126" s="10"/>
      <c r="C126" s="10"/>
      <c r="D126" s="10"/>
      <c r="E126" s="10"/>
      <c r="F126" s="10"/>
      <c r="G126" s="10"/>
      <c r="H126" s="3"/>
      <c r="I126" s="3"/>
      <c r="J126" s="3"/>
      <c r="K126" s="3"/>
      <c r="L126" s="3"/>
      <c r="M126" s="3"/>
      <c r="N126" s="3"/>
      <c r="O126" s="3"/>
      <c r="P126" s="3"/>
      <c r="Q126" s="3"/>
    </row>
    <row r="127" spans="1:17" x14ac:dyDescent="0.2">
      <c r="A127" s="1"/>
      <c r="B127" s="10"/>
      <c r="C127" s="10"/>
      <c r="D127" s="10"/>
      <c r="E127" s="10"/>
      <c r="F127" s="10"/>
      <c r="G127" s="10"/>
      <c r="H127" s="3"/>
      <c r="I127" s="3"/>
      <c r="J127" s="3"/>
      <c r="K127" s="3"/>
      <c r="L127" s="3"/>
      <c r="M127" s="3"/>
      <c r="N127" s="3"/>
      <c r="O127" s="3"/>
      <c r="P127" s="3"/>
      <c r="Q127" s="3"/>
    </row>
    <row r="128" spans="1:17" x14ac:dyDescent="0.2">
      <c r="A128" s="1"/>
      <c r="B128" s="10"/>
      <c r="C128" s="10"/>
      <c r="D128" s="10"/>
      <c r="E128" s="10"/>
      <c r="F128" s="10"/>
      <c r="G128" s="10"/>
      <c r="H128" s="3"/>
      <c r="I128" s="3"/>
      <c r="J128" s="3"/>
      <c r="K128" s="3"/>
      <c r="L128" s="3"/>
      <c r="M128" s="3"/>
      <c r="N128" s="3"/>
      <c r="O128" s="3"/>
      <c r="P128" s="3"/>
      <c r="Q128" s="3"/>
    </row>
    <row r="129" spans="1:17" x14ac:dyDescent="0.2">
      <c r="A129" s="1"/>
      <c r="B129" s="10"/>
      <c r="C129" s="10"/>
      <c r="D129" s="10"/>
      <c r="E129" s="10"/>
      <c r="F129" s="10"/>
      <c r="G129" s="10"/>
      <c r="H129" s="3"/>
      <c r="I129" s="3"/>
      <c r="J129" s="3"/>
      <c r="K129" s="3"/>
      <c r="L129" s="3"/>
      <c r="M129" s="3"/>
      <c r="N129" s="3"/>
      <c r="O129" s="3"/>
      <c r="P129" s="3"/>
      <c r="Q129" s="3"/>
    </row>
    <row r="130" spans="1:17" x14ac:dyDescent="0.2">
      <c r="A130" s="1"/>
      <c r="B130" s="10"/>
      <c r="C130" s="10"/>
      <c r="D130" s="10"/>
      <c r="E130" s="10"/>
      <c r="F130" s="10"/>
      <c r="G130" s="10"/>
      <c r="H130" s="3"/>
      <c r="I130" s="3"/>
      <c r="J130" s="3"/>
      <c r="K130" s="3"/>
      <c r="L130" s="3"/>
      <c r="M130" s="3"/>
      <c r="N130" s="3"/>
      <c r="O130" s="3"/>
      <c r="P130" s="3"/>
      <c r="Q130" s="3"/>
    </row>
    <row r="131" spans="1:17" x14ac:dyDescent="0.2">
      <c r="A131" s="1"/>
      <c r="H131" s="3"/>
      <c r="I131" s="3"/>
      <c r="J131" s="3"/>
      <c r="K131" s="3"/>
      <c r="L131" s="3"/>
      <c r="M131" s="3"/>
      <c r="N131" s="3"/>
      <c r="O131" s="3"/>
      <c r="P131" s="3"/>
      <c r="Q131" s="3"/>
    </row>
    <row r="132" spans="1:17" x14ac:dyDescent="0.2">
      <c r="A132" s="1"/>
      <c r="H132" s="3"/>
      <c r="I132" s="3"/>
      <c r="J132" s="3"/>
      <c r="K132" s="3"/>
      <c r="L132" s="3"/>
      <c r="M132" s="3"/>
      <c r="N132" s="3"/>
      <c r="O132" s="3"/>
      <c r="P132" s="3"/>
      <c r="Q132" s="3"/>
    </row>
    <row r="133" spans="1:17" x14ac:dyDescent="0.2">
      <c r="A133" s="1"/>
      <c r="H133" s="3"/>
      <c r="I133" s="3"/>
      <c r="J133" s="3"/>
      <c r="K133" s="3"/>
      <c r="L133" s="3"/>
      <c r="M133" s="3"/>
      <c r="N133" s="3"/>
      <c r="O133" s="3"/>
      <c r="P133" s="3"/>
      <c r="Q133" s="3"/>
    </row>
    <row r="134" spans="1:17" x14ac:dyDescent="0.2">
      <c r="A134" s="1"/>
      <c r="H134" s="3"/>
      <c r="I134" s="3"/>
      <c r="J134" s="3"/>
      <c r="K134" s="3"/>
      <c r="L134" s="3"/>
      <c r="M134" s="3"/>
      <c r="N134" s="3"/>
      <c r="O134" s="3"/>
      <c r="P134" s="3"/>
      <c r="Q134" s="3"/>
    </row>
    <row r="135" spans="1:17" x14ac:dyDescent="0.2">
      <c r="A135" s="1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</row>
    <row r="136" spans="1:17" x14ac:dyDescent="0.2">
      <c r="A136" s="1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</row>
    <row r="137" spans="1:17" x14ac:dyDescent="0.2">
      <c r="A137" s="1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</row>
    <row r="138" spans="1:17" x14ac:dyDescent="0.2"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</row>
    <row r="139" spans="1:17" x14ac:dyDescent="0.2"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</row>
    <row r="140" spans="1:17" x14ac:dyDescent="0.2"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</row>
    <row r="141" spans="1:17" x14ac:dyDescent="0.2"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</row>
    <row r="142" spans="1:17" x14ac:dyDescent="0.2"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</row>
  </sheetData>
  <sheetProtection sheet="1" insertHyperlinks="0" autoFilter="0" pivotTables="0"/>
  <mergeCells count="5">
    <mergeCell ref="B2:E3"/>
    <mergeCell ref="F2:G3"/>
    <mergeCell ref="C4:E4"/>
    <mergeCell ref="C5:E5"/>
    <mergeCell ref="C6:E6"/>
  </mergeCells>
  <conditionalFormatting sqref="C4:E4">
    <cfRule type="expression" dxfId="57" priority="28" stopIfTrue="1">
      <formula>IF($C$4="AWS / FA / Signal &amp; Magnet",1,0)</formula>
    </cfRule>
  </conditionalFormatting>
  <conditionalFormatting sqref="E10:E11">
    <cfRule type="cellIs" dxfId="56" priority="21" stopIfTrue="1" operator="greaterThan">
      <formula>0</formula>
    </cfRule>
  </conditionalFormatting>
  <conditionalFormatting sqref="E27">
    <cfRule type="cellIs" dxfId="55" priority="4" stopIfTrue="1" operator="greaterThan">
      <formula>0</formula>
    </cfRule>
  </conditionalFormatting>
  <conditionalFormatting sqref="E34">
    <cfRule type="cellIs" dxfId="54" priority="3" stopIfTrue="1" operator="greaterThan">
      <formula>0</formula>
    </cfRule>
  </conditionalFormatting>
  <conditionalFormatting sqref="E41">
    <cfRule type="cellIs" dxfId="53" priority="1" stopIfTrue="1" operator="greaterThan">
      <formula>0</formula>
    </cfRule>
  </conditionalFormatting>
  <conditionalFormatting sqref="F9:F16">
    <cfRule type="cellIs" dxfId="52" priority="16" stopIfTrue="1" operator="greaterThan">
      <formula>0</formula>
    </cfRule>
  </conditionalFormatting>
  <conditionalFormatting sqref="F16">
    <cfRule type="cellIs" dxfId="51" priority="17" stopIfTrue="1" operator="lessThan">
      <formula>0</formula>
    </cfRule>
  </conditionalFormatting>
  <conditionalFormatting sqref="F18:F24">
    <cfRule type="cellIs" dxfId="50" priority="11" stopIfTrue="1" operator="greaterThan">
      <formula>0</formula>
    </cfRule>
  </conditionalFormatting>
  <conditionalFormatting sqref="F24">
    <cfRule type="cellIs" dxfId="49" priority="12" stopIfTrue="1" operator="lessThan">
      <formula>0</formula>
    </cfRule>
  </conditionalFormatting>
  <conditionalFormatting sqref="F26:F31">
    <cfRule type="cellIs" dxfId="48" priority="9" stopIfTrue="1" operator="greaterThan">
      <formula>0</formula>
    </cfRule>
  </conditionalFormatting>
  <conditionalFormatting sqref="F31">
    <cfRule type="cellIs" dxfId="47" priority="10" stopIfTrue="1" operator="lessThan">
      <formula>0</formula>
    </cfRule>
  </conditionalFormatting>
  <conditionalFormatting sqref="F34:F38">
    <cfRule type="cellIs" dxfId="46" priority="7" stopIfTrue="1" operator="greaterThan">
      <formula>0</formula>
    </cfRule>
  </conditionalFormatting>
  <conditionalFormatting sqref="F38">
    <cfRule type="cellIs" dxfId="45" priority="8" stopIfTrue="1" operator="lessThan">
      <formula>0</formula>
    </cfRule>
  </conditionalFormatting>
  <conditionalFormatting sqref="F41:F45">
    <cfRule type="cellIs" dxfId="44" priority="2" stopIfTrue="1" operator="greaterThan">
      <formula>0</formula>
    </cfRule>
  </conditionalFormatting>
  <conditionalFormatting sqref="F45">
    <cfRule type="cellIs" dxfId="43" priority="6" stopIfTrue="1" operator="lessThan">
      <formula>0</formula>
    </cfRule>
  </conditionalFormatting>
  <conditionalFormatting sqref="G15">
    <cfRule type="cellIs" dxfId="42" priority="24" stopIfTrue="1" operator="greaterThan">
      <formula>0</formula>
    </cfRule>
  </conditionalFormatting>
  <dataValidations count="7">
    <dataValidation type="decimal" allowBlank="1" showInputMessage="1" showErrorMessage="1" sqref="E16 E24 E31 E38 E45" xr:uid="{990300B5-3A80-43E6-B0FA-A2D02B4B6D42}">
      <formula1>-1</formula1>
      <formula2>1</formula2>
    </dataValidation>
    <dataValidation type="decimal" operator="lessThanOrEqual" allowBlank="1" showInputMessage="1" showErrorMessage="1" sqref="E46" xr:uid="{D1AA2DAA-D4E2-4A81-8191-BD43B7BA0B0C}">
      <formula1>0</formula1>
    </dataValidation>
    <dataValidation operator="greaterThan" allowBlank="1" showInputMessage="1" showErrorMessage="1" sqref="C9 C40 C33 C26 F26 F33 C12 F40" xr:uid="{BCC228E1-AAB0-487C-B200-AEC06B43CF30}"/>
    <dataValidation type="list" allowBlank="1" showInputMessage="1" showErrorMessage="1" sqref="C4:E4" xr:uid="{13F27B64-020A-4428-BAB8-F9F562815A89}">
      <formula1>$C$66:$C$76</formula1>
    </dataValidation>
    <dataValidation type="decimal" operator="greaterThanOrEqual" allowBlank="1" showInputMessage="1" showErrorMessage="1" sqref="E27 E41 E34 E10:E12" xr:uid="{AC6C9433-E82C-47C2-A9AF-03EC506C895C}">
      <formula1>0</formula1>
    </dataValidation>
    <dataValidation type="decimal" operator="greaterThan" allowBlank="1" showInputMessage="1" showErrorMessage="1" sqref="E29 E26 E36 E33 E22 E18:E20 E43 E14 E40 E9 C20" xr:uid="{8FD9380F-8849-4DAE-8412-D68F8FC5EC9A}">
      <formula1>0</formula1>
    </dataValidation>
    <dataValidation type="list" allowBlank="1" showInputMessage="1" showErrorMessage="1" sqref="D18:D20" xr:uid="{34930EBA-6B7D-41B9-AB86-F4325FF9DF2F}">
      <formula1>"h, Stk, psch"</formula1>
    </dataValidation>
  </dataValidations>
  <pageMargins left="0.70866141732283472" right="0.39370078740157483" top="0.59055118110236227" bottom="0.23622047244094491" header="0.19685039370078741" footer="0.19685039370078741"/>
  <pageSetup paperSize="9" scale="90" orientation="portrait" horizontalDpi="300" verticalDpi="300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B4844D-CBA4-4E66-A470-82D7819471D1}">
  <sheetPr>
    <pageSetUpPr fitToPage="1"/>
  </sheetPr>
  <dimension ref="A1:Q142"/>
  <sheetViews>
    <sheetView workbookViewId="0">
      <selection activeCell="C6" sqref="C6:E6"/>
    </sheetView>
  </sheetViews>
  <sheetFormatPr baseColWidth="10" defaultColWidth="11.42578125" defaultRowHeight="12.75" x14ac:dyDescent="0.2"/>
  <cols>
    <col min="1" max="1" width="2.140625" style="6" customWidth="1"/>
    <col min="2" max="2" width="35.42578125" style="34" customWidth="1"/>
    <col min="3" max="3" width="7.5703125" style="34" customWidth="1"/>
    <col min="4" max="4" width="8" style="34" bestFit="1" customWidth="1"/>
    <col min="5" max="5" width="19.5703125" style="34" customWidth="1"/>
    <col min="6" max="6" width="11.7109375" style="34" bestFit="1" customWidth="1"/>
    <col min="7" max="7" width="25.7109375" style="34" bestFit="1" customWidth="1"/>
    <col min="8" max="17" width="11.42578125" style="68" customWidth="1"/>
    <col min="18" max="18" width="11.42578125" style="3" customWidth="1"/>
    <col min="19" max="16384" width="11.42578125" style="3"/>
  </cols>
  <sheetData>
    <row r="1" spans="1:17" ht="4.5" customHeight="1" x14ac:dyDescent="0.2">
      <c r="A1" s="1"/>
      <c r="B1" s="10"/>
      <c r="C1" s="10"/>
      <c r="D1" s="10"/>
      <c r="E1" s="10"/>
      <c r="F1" s="10"/>
      <c r="G1" s="10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ht="15" customHeight="1" x14ac:dyDescent="0.2">
      <c r="A2" s="1"/>
      <c r="B2" s="225" t="s">
        <v>112</v>
      </c>
      <c r="C2" s="226"/>
      <c r="D2" s="226"/>
      <c r="E2" s="226"/>
      <c r="F2" s="227"/>
      <c r="G2" s="227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15" customHeight="1" x14ac:dyDescent="0.2">
      <c r="A3" s="35"/>
      <c r="B3" s="226"/>
      <c r="C3" s="226"/>
      <c r="D3" s="226"/>
      <c r="E3" s="226"/>
      <c r="F3" s="228"/>
      <c r="G3" s="228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ht="15" customHeight="1" x14ac:dyDescent="0.2">
      <c r="A4" s="1"/>
      <c r="B4" s="44" t="s">
        <v>113</v>
      </c>
      <c r="C4" s="229" t="s">
        <v>150</v>
      </c>
      <c r="D4" s="229"/>
      <c r="E4" s="230"/>
      <c r="F4" s="151"/>
      <c r="G4" s="152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ht="15" customHeight="1" x14ac:dyDescent="0.2">
      <c r="A5" s="1"/>
      <c r="B5" s="42" t="s">
        <v>3</v>
      </c>
      <c r="C5" s="231" t="s">
        <v>186</v>
      </c>
      <c r="D5" s="232"/>
      <c r="E5" s="232"/>
      <c r="F5" s="12"/>
      <c r="G5" s="47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ht="79.5" customHeight="1" x14ac:dyDescent="0.2">
      <c r="A6" s="1"/>
      <c r="B6" s="43" t="s">
        <v>4</v>
      </c>
      <c r="C6" s="233" t="s">
        <v>187</v>
      </c>
      <c r="D6" s="234"/>
      <c r="E6" s="235"/>
      <c r="F6" s="20" t="s">
        <v>5</v>
      </c>
      <c r="G6" s="89" t="str">
        <f>Gerät!G7</f>
        <v>[Name des Bieters]</v>
      </c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ht="4.5" customHeight="1" thickBot="1" x14ac:dyDescent="0.25">
      <c r="A7" s="1"/>
      <c r="B7" s="10"/>
      <c r="C7" s="10"/>
      <c r="D7" s="10"/>
      <c r="E7" s="10"/>
      <c r="F7" s="10"/>
      <c r="G7" s="10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ht="15" customHeight="1" x14ac:dyDescent="0.2">
      <c r="A8" s="4">
        <v>1</v>
      </c>
      <c r="B8" s="48" t="s">
        <v>114</v>
      </c>
      <c r="C8" s="13" t="s">
        <v>115</v>
      </c>
      <c r="D8" s="13" t="s">
        <v>116</v>
      </c>
      <c r="E8" s="13" t="s">
        <v>10</v>
      </c>
      <c r="F8" s="13" t="s">
        <v>11</v>
      </c>
      <c r="G8" s="49" t="s">
        <v>12</v>
      </c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 ht="15" customHeight="1" x14ac:dyDescent="0.2">
      <c r="A9" s="4">
        <v>2</v>
      </c>
      <c r="B9" s="50" t="s">
        <v>117</v>
      </c>
      <c r="C9" s="41"/>
      <c r="D9" s="25" t="s">
        <v>108</v>
      </c>
      <c r="E9" s="51"/>
      <c r="F9" s="52">
        <f>E9</f>
        <v>0</v>
      </c>
      <c r="G9" s="53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15" customHeight="1" x14ac:dyDescent="0.2">
      <c r="A10" s="4">
        <v>3</v>
      </c>
      <c r="B10" s="54" t="s">
        <v>118</v>
      </c>
      <c r="C10" s="153"/>
      <c r="D10" s="25" t="s">
        <v>119</v>
      </c>
      <c r="E10" s="52">
        <f>C10*$E$9</f>
        <v>0</v>
      </c>
      <c r="F10" s="52">
        <f>E10</f>
        <v>0</v>
      </c>
      <c r="G10" s="55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ht="15" customHeight="1" x14ac:dyDescent="0.2">
      <c r="A11" s="4">
        <v>4</v>
      </c>
      <c r="B11" s="54" t="s">
        <v>120</v>
      </c>
      <c r="C11" s="56"/>
      <c r="D11" s="25" t="s">
        <v>119</v>
      </c>
      <c r="E11" s="52">
        <f>C11*$E$9</f>
        <v>0</v>
      </c>
      <c r="F11" s="52">
        <f>E11</f>
        <v>0</v>
      </c>
      <c r="G11" s="55"/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 ht="15" customHeight="1" thickBot="1" x14ac:dyDescent="0.25">
      <c r="A12" s="4">
        <v>5</v>
      </c>
      <c r="B12" s="154" t="s">
        <v>121</v>
      </c>
      <c r="C12" s="72"/>
      <c r="D12" s="155" t="s">
        <v>122</v>
      </c>
      <c r="E12" s="156"/>
      <c r="F12" s="57">
        <f>E12</f>
        <v>0</v>
      </c>
      <c r="G12" s="58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ht="15" customHeight="1" thickTop="1" x14ac:dyDescent="0.2">
      <c r="A13" s="4">
        <v>6</v>
      </c>
      <c r="B13" s="157" t="s">
        <v>123</v>
      </c>
      <c r="C13" s="16"/>
      <c r="D13" s="17"/>
      <c r="E13" s="18"/>
      <c r="F13" s="52">
        <f>SUM(F9:F12)</f>
        <v>0</v>
      </c>
      <c r="G13" s="158" t="s">
        <v>124</v>
      </c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ht="15" customHeight="1" thickBot="1" x14ac:dyDescent="0.25">
      <c r="A14" s="4">
        <v>7</v>
      </c>
      <c r="B14" s="59" t="s">
        <v>125</v>
      </c>
      <c r="C14" s="19"/>
      <c r="D14" s="20"/>
      <c r="E14" s="159"/>
      <c r="F14" s="52">
        <f>E14*F13</f>
        <v>0</v>
      </c>
      <c r="G14" s="160" t="s">
        <v>126</v>
      </c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ht="15" customHeight="1" x14ac:dyDescent="0.2">
      <c r="A15" s="4">
        <v>8</v>
      </c>
      <c r="B15" s="59" t="s">
        <v>27</v>
      </c>
      <c r="C15" s="19"/>
      <c r="D15" s="22"/>
      <c r="E15" s="23"/>
      <c r="F15" s="60">
        <f>F13+F14</f>
        <v>0</v>
      </c>
      <c r="G15" s="161" t="str">
        <f>IF(F13=0,"",(F15+F16))</f>
        <v/>
      </c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ht="15" customHeight="1" thickBot="1" x14ac:dyDescent="0.25">
      <c r="A16" s="4">
        <v>9</v>
      </c>
      <c r="B16" s="59" t="s">
        <v>37</v>
      </c>
      <c r="C16" s="168" t="s">
        <v>30</v>
      </c>
      <c r="D16" s="170"/>
      <c r="E16" s="159"/>
      <c r="F16" s="60">
        <f>F15*E16</f>
        <v>0</v>
      </c>
      <c r="G16" s="172" t="s">
        <v>127</v>
      </c>
      <c r="H16" s="2"/>
      <c r="I16" s="2"/>
      <c r="J16" s="2"/>
      <c r="K16" s="2"/>
      <c r="L16" s="2"/>
      <c r="M16" s="2"/>
      <c r="N16" s="2"/>
      <c r="O16" s="2"/>
      <c r="P16" s="2"/>
      <c r="Q16" s="3"/>
    </row>
    <row r="17" spans="1:17" ht="15" customHeight="1" x14ac:dyDescent="0.2">
      <c r="A17" s="4">
        <v>10</v>
      </c>
      <c r="B17" s="48" t="s">
        <v>128</v>
      </c>
      <c r="C17" s="13" t="s">
        <v>115</v>
      </c>
      <c r="D17" s="13" t="s">
        <v>116</v>
      </c>
      <c r="E17" s="13" t="s">
        <v>10</v>
      </c>
      <c r="F17" s="13" t="s">
        <v>11</v>
      </c>
      <c r="G17" s="49" t="s">
        <v>12</v>
      </c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ht="15" customHeight="1" x14ac:dyDescent="0.2">
      <c r="A18" s="4">
        <v>11</v>
      </c>
      <c r="B18" s="162" t="s">
        <v>129</v>
      </c>
      <c r="C18" s="205"/>
      <c r="D18" s="207"/>
      <c r="E18" s="61"/>
      <c r="F18" s="52">
        <f>C18*E18</f>
        <v>0</v>
      </c>
      <c r="G18" s="55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ht="15" customHeight="1" x14ac:dyDescent="0.2">
      <c r="A19" s="4">
        <v>12</v>
      </c>
      <c r="B19" s="162" t="s">
        <v>130</v>
      </c>
      <c r="C19" s="205"/>
      <c r="D19" s="207"/>
      <c r="E19" s="61"/>
      <c r="F19" s="52">
        <f>C19*E19</f>
        <v>0</v>
      </c>
      <c r="G19" s="55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ht="15" customHeight="1" thickBot="1" x14ac:dyDescent="0.25">
      <c r="A20" s="4">
        <v>13</v>
      </c>
      <c r="B20" s="162" t="s">
        <v>131</v>
      </c>
      <c r="C20" s="206"/>
      <c r="D20" s="208"/>
      <c r="E20" s="163"/>
      <c r="F20" s="57">
        <f>C20*E20</f>
        <v>0</v>
      </c>
      <c r="G20" s="55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ht="15" customHeight="1" thickTop="1" x14ac:dyDescent="0.2">
      <c r="A21" s="4">
        <v>14</v>
      </c>
      <c r="B21" s="62" t="s">
        <v>123</v>
      </c>
      <c r="C21" s="16"/>
      <c r="D21" s="17"/>
      <c r="E21" s="18"/>
      <c r="F21" s="52">
        <f>SUM(F18:F20)</f>
        <v>0</v>
      </c>
      <c r="G21" s="158" t="s">
        <v>132</v>
      </c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 ht="15" customHeight="1" thickBot="1" x14ac:dyDescent="0.25">
      <c r="A22" s="4">
        <v>15</v>
      </c>
      <c r="B22" s="63" t="s">
        <v>24</v>
      </c>
      <c r="C22" s="19"/>
      <c r="D22" s="20"/>
      <c r="E22" s="21"/>
      <c r="F22" s="52">
        <f>E22*F21</f>
        <v>0</v>
      </c>
      <c r="G22" s="64" t="str">
        <f>$G$14</f>
        <v>bezogen auf kalk. Selbstkosten</v>
      </c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 ht="15" customHeight="1" x14ac:dyDescent="0.2">
      <c r="A23" s="4">
        <v>16</v>
      </c>
      <c r="B23" s="59" t="s">
        <v>27</v>
      </c>
      <c r="C23" s="19"/>
      <c r="D23" s="22"/>
      <c r="E23" s="23"/>
      <c r="F23" s="60">
        <f>F21+F22</f>
        <v>0</v>
      </c>
      <c r="G23" s="164" t="str">
        <f>IF(F21=0,"",(F23+F24))</f>
        <v/>
      </c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 ht="15" customHeight="1" thickBot="1" x14ac:dyDescent="0.25">
      <c r="A24" s="4">
        <v>17</v>
      </c>
      <c r="B24" s="59" t="s">
        <v>37</v>
      </c>
      <c r="C24" s="168" t="s">
        <v>30</v>
      </c>
      <c r="D24" s="170"/>
      <c r="E24" s="159"/>
      <c r="F24" s="60">
        <f>F23*E24</f>
        <v>0</v>
      </c>
      <c r="G24" s="172" t="s">
        <v>133</v>
      </c>
      <c r="H24" s="2"/>
      <c r="I24" s="2"/>
      <c r="J24" s="2"/>
      <c r="K24" s="2"/>
      <c r="L24" s="2"/>
      <c r="M24" s="2"/>
      <c r="N24" s="2"/>
      <c r="O24" s="2"/>
      <c r="P24" s="2"/>
      <c r="Q24" s="3"/>
    </row>
    <row r="25" spans="1:17" ht="15" customHeight="1" x14ac:dyDescent="0.2">
      <c r="A25" s="4">
        <v>18</v>
      </c>
      <c r="B25" s="48" t="s">
        <v>134</v>
      </c>
      <c r="C25" s="13" t="s">
        <v>115</v>
      </c>
      <c r="D25" s="13" t="s">
        <v>116</v>
      </c>
      <c r="E25" s="13" t="s">
        <v>10</v>
      </c>
      <c r="F25" s="13" t="s">
        <v>11</v>
      </c>
      <c r="G25" s="49" t="s">
        <v>12</v>
      </c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7" ht="15" customHeight="1" x14ac:dyDescent="0.2">
      <c r="A26" s="4">
        <v>19</v>
      </c>
      <c r="B26" s="50" t="s">
        <v>135</v>
      </c>
      <c r="C26" s="41"/>
      <c r="D26" s="25" t="s">
        <v>108</v>
      </c>
      <c r="E26" s="52">
        <f>$E$9</f>
        <v>0</v>
      </c>
      <c r="F26" s="52"/>
      <c r="G26" s="55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 ht="15" customHeight="1" thickBot="1" x14ac:dyDescent="0.25">
      <c r="A27" s="4">
        <v>20</v>
      </c>
      <c r="B27" s="154" t="s">
        <v>136</v>
      </c>
      <c r="C27" s="165"/>
      <c r="D27" s="155" t="s">
        <v>137</v>
      </c>
      <c r="E27" s="57">
        <f>E26*C27/100</f>
        <v>0</v>
      </c>
      <c r="F27" s="57">
        <f>E27</f>
        <v>0</v>
      </c>
      <c r="G27" s="55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ht="15" customHeight="1" thickTop="1" x14ac:dyDescent="0.2">
      <c r="A28" s="4">
        <v>21</v>
      </c>
      <c r="B28" s="157" t="s">
        <v>123</v>
      </c>
      <c r="C28" s="16"/>
      <c r="D28" s="17"/>
      <c r="E28" s="18"/>
      <c r="F28" s="52">
        <f>SUM(F26:F27)</f>
        <v>0</v>
      </c>
      <c r="G28" s="158" t="s">
        <v>138</v>
      </c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 ht="15" customHeight="1" thickBot="1" x14ac:dyDescent="0.25">
      <c r="A29" s="4">
        <v>22</v>
      </c>
      <c r="B29" s="59" t="s">
        <v>24</v>
      </c>
      <c r="C29" s="19"/>
      <c r="D29" s="20"/>
      <c r="E29" s="21"/>
      <c r="F29" s="52">
        <f>E29*F28</f>
        <v>0</v>
      </c>
      <c r="G29" s="64" t="str">
        <f>$G$14</f>
        <v>bezogen auf kalk. Selbstkosten</v>
      </c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 ht="15" customHeight="1" x14ac:dyDescent="0.2">
      <c r="A30" s="4">
        <v>23</v>
      </c>
      <c r="B30" s="59" t="s">
        <v>27</v>
      </c>
      <c r="C30" s="19"/>
      <c r="D30" s="22"/>
      <c r="E30" s="23"/>
      <c r="F30" s="60">
        <f>F28+F29</f>
        <v>0</v>
      </c>
      <c r="G30" s="161" t="str">
        <f>IF(F28=0,"",(F30+F31))</f>
        <v/>
      </c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 ht="15" customHeight="1" thickBot="1" x14ac:dyDescent="0.25">
      <c r="A31" s="4">
        <v>24</v>
      </c>
      <c r="B31" s="59" t="s">
        <v>37</v>
      </c>
      <c r="C31" s="168" t="s">
        <v>30</v>
      </c>
      <c r="D31" s="170"/>
      <c r="E31" s="159"/>
      <c r="F31" s="60">
        <f>F30*E31</f>
        <v>0</v>
      </c>
      <c r="G31" s="172" t="s">
        <v>127</v>
      </c>
      <c r="H31" s="2"/>
      <c r="I31" s="2"/>
      <c r="J31" s="2"/>
      <c r="K31" s="2"/>
      <c r="L31" s="2"/>
      <c r="M31" s="2"/>
      <c r="N31" s="2"/>
      <c r="O31" s="2"/>
      <c r="P31" s="2"/>
      <c r="Q31" s="3"/>
    </row>
    <row r="32" spans="1:17" ht="15" customHeight="1" x14ac:dyDescent="0.2">
      <c r="A32" s="4">
        <v>25</v>
      </c>
      <c r="B32" s="48" t="s">
        <v>139</v>
      </c>
      <c r="C32" s="13" t="s">
        <v>115</v>
      </c>
      <c r="D32" s="13" t="s">
        <v>116</v>
      </c>
      <c r="E32" s="13" t="s">
        <v>10</v>
      </c>
      <c r="F32" s="13" t="s">
        <v>11</v>
      </c>
      <c r="G32" s="49" t="s">
        <v>12</v>
      </c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 ht="15" customHeight="1" x14ac:dyDescent="0.2">
      <c r="A33" s="4">
        <v>26</v>
      </c>
      <c r="B33" s="50" t="s">
        <v>135</v>
      </c>
      <c r="C33" s="41"/>
      <c r="D33" s="25" t="s">
        <v>108</v>
      </c>
      <c r="E33" s="52">
        <f>$E$9</f>
        <v>0</v>
      </c>
      <c r="F33" s="166"/>
      <c r="G33" s="55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 ht="15" customHeight="1" thickBot="1" x14ac:dyDescent="0.25">
      <c r="A34" s="4">
        <v>27</v>
      </c>
      <c r="B34" s="154" t="s">
        <v>140</v>
      </c>
      <c r="C34" s="165"/>
      <c r="D34" s="155" t="s">
        <v>137</v>
      </c>
      <c r="E34" s="57">
        <f>E33*C34/100</f>
        <v>0</v>
      </c>
      <c r="F34" s="57">
        <f>E34</f>
        <v>0</v>
      </c>
      <c r="G34" s="55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 ht="15" customHeight="1" thickTop="1" x14ac:dyDescent="0.2">
      <c r="A35" s="4">
        <v>28</v>
      </c>
      <c r="B35" s="157" t="s">
        <v>123</v>
      </c>
      <c r="C35" s="16"/>
      <c r="D35" s="17"/>
      <c r="E35" s="18"/>
      <c r="F35" s="52">
        <f>SUM(F33:F34)</f>
        <v>0</v>
      </c>
      <c r="G35" s="158" t="s">
        <v>138</v>
      </c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1:17" ht="17.25" customHeight="1" thickBot="1" x14ac:dyDescent="0.25">
      <c r="A36" s="4">
        <v>29</v>
      </c>
      <c r="B36" s="59" t="s">
        <v>24</v>
      </c>
      <c r="C36" s="19"/>
      <c r="D36" s="20"/>
      <c r="E36" s="21"/>
      <c r="F36" s="52">
        <f>E36*F35</f>
        <v>0</v>
      </c>
      <c r="G36" s="64" t="str">
        <f>$G$14</f>
        <v>bezogen auf kalk. Selbstkosten</v>
      </c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1:17" ht="15" customHeight="1" x14ac:dyDescent="0.2">
      <c r="A37" s="4">
        <v>30</v>
      </c>
      <c r="B37" s="59" t="s">
        <v>27</v>
      </c>
      <c r="C37" s="19"/>
      <c r="D37" s="22"/>
      <c r="E37" s="23"/>
      <c r="F37" s="60">
        <f>F35+F36</f>
        <v>0</v>
      </c>
      <c r="G37" s="161" t="str">
        <f>IF(F35=0,"",(F37+F38))</f>
        <v/>
      </c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1:17" ht="15" customHeight="1" thickBot="1" x14ac:dyDescent="0.25">
      <c r="A38" s="4">
        <v>31</v>
      </c>
      <c r="B38" s="59" t="s">
        <v>37</v>
      </c>
      <c r="C38" s="168" t="s">
        <v>30</v>
      </c>
      <c r="D38" s="170"/>
      <c r="E38" s="159"/>
      <c r="F38" s="60">
        <f>F37*E38</f>
        <v>0</v>
      </c>
      <c r="G38" s="172" t="s">
        <v>127</v>
      </c>
      <c r="H38" s="2"/>
      <c r="I38" s="2"/>
      <c r="J38" s="2"/>
      <c r="K38" s="2"/>
      <c r="L38" s="2"/>
      <c r="M38" s="2"/>
      <c r="N38" s="2"/>
      <c r="O38" s="2"/>
      <c r="P38" s="2"/>
      <c r="Q38" s="3"/>
    </row>
    <row r="39" spans="1:17" ht="15" customHeight="1" x14ac:dyDescent="0.2">
      <c r="A39" s="4">
        <v>32</v>
      </c>
      <c r="B39" s="48" t="s">
        <v>141</v>
      </c>
      <c r="C39" s="13" t="s">
        <v>115</v>
      </c>
      <c r="D39" s="13" t="s">
        <v>116</v>
      </c>
      <c r="E39" s="13" t="s">
        <v>10</v>
      </c>
      <c r="F39" s="13" t="s">
        <v>11</v>
      </c>
      <c r="G39" s="49" t="s">
        <v>12</v>
      </c>
      <c r="H39" s="3"/>
      <c r="I39" s="3"/>
      <c r="J39" s="3"/>
      <c r="K39" s="3"/>
      <c r="L39" s="3"/>
      <c r="M39" s="3"/>
      <c r="N39" s="3"/>
      <c r="O39" s="3"/>
      <c r="P39" s="3"/>
      <c r="Q39" s="3"/>
    </row>
    <row r="40" spans="1:17" ht="15" customHeight="1" x14ac:dyDescent="0.2">
      <c r="A40" s="4">
        <v>33</v>
      </c>
      <c r="B40" s="50" t="s">
        <v>135</v>
      </c>
      <c r="C40" s="41"/>
      <c r="D40" s="25" t="s">
        <v>108</v>
      </c>
      <c r="E40" s="52">
        <f>$E$9</f>
        <v>0</v>
      </c>
      <c r="F40" s="166"/>
      <c r="G40" s="55"/>
      <c r="H40" s="3"/>
      <c r="I40" s="3"/>
      <c r="J40" s="3"/>
      <c r="K40" s="3"/>
      <c r="L40" s="3"/>
      <c r="M40" s="3"/>
      <c r="N40" s="3"/>
      <c r="O40" s="3"/>
      <c r="P40" s="3"/>
      <c r="Q40" s="3"/>
    </row>
    <row r="41" spans="1:17" ht="15" customHeight="1" thickBot="1" x14ac:dyDescent="0.25">
      <c r="A41" s="4">
        <v>34</v>
      </c>
      <c r="B41" s="154" t="s">
        <v>142</v>
      </c>
      <c r="C41" s="165"/>
      <c r="D41" s="155" t="s">
        <v>137</v>
      </c>
      <c r="E41" s="57">
        <f>E40*C41/100</f>
        <v>0</v>
      </c>
      <c r="F41" s="57">
        <f>E41</f>
        <v>0</v>
      </c>
      <c r="G41" s="55"/>
      <c r="H41" s="3"/>
      <c r="I41" s="3"/>
      <c r="J41" s="3"/>
      <c r="K41" s="3"/>
      <c r="L41" s="3"/>
      <c r="M41" s="3"/>
      <c r="N41" s="3"/>
      <c r="O41" s="3"/>
      <c r="P41" s="3"/>
      <c r="Q41" s="3"/>
    </row>
    <row r="42" spans="1:17" ht="15" customHeight="1" thickTop="1" x14ac:dyDescent="0.2">
      <c r="A42" s="4">
        <v>35</v>
      </c>
      <c r="B42" s="157" t="s">
        <v>123</v>
      </c>
      <c r="C42" s="16"/>
      <c r="D42" s="17"/>
      <c r="E42" s="18"/>
      <c r="F42" s="52">
        <f>SUM(F40:F41)</f>
        <v>0</v>
      </c>
      <c r="G42" s="158" t="s">
        <v>138</v>
      </c>
      <c r="H42" s="3"/>
      <c r="I42" s="3"/>
      <c r="J42" s="3"/>
      <c r="K42" s="3"/>
      <c r="L42" s="3"/>
      <c r="M42" s="3"/>
      <c r="N42" s="3"/>
      <c r="O42" s="3"/>
      <c r="P42" s="3"/>
      <c r="Q42" s="3"/>
    </row>
    <row r="43" spans="1:17" ht="17.25" customHeight="1" thickBot="1" x14ac:dyDescent="0.25">
      <c r="A43" s="4">
        <v>36</v>
      </c>
      <c r="B43" s="59" t="s">
        <v>24</v>
      </c>
      <c r="C43" s="19"/>
      <c r="D43" s="20"/>
      <c r="E43" s="21"/>
      <c r="F43" s="52">
        <f>E43*F42</f>
        <v>0</v>
      </c>
      <c r="G43" s="64" t="str">
        <f>$G$14</f>
        <v>bezogen auf kalk. Selbstkosten</v>
      </c>
      <c r="H43" s="3"/>
      <c r="I43" s="3"/>
      <c r="J43" s="3"/>
      <c r="K43" s="3"/>
      <c r="L43" s="3"/>
      <c r="M43" s="3"/>
      <c r="N43" s="3"/>
      <c r="O43" s="3"/>
      <c r="P43" s="3"/>
      <c r="Q43" s="3"/>
    </row>
    <row r="44" spans="1:17" ht="15" customHeight="1" x14ac:dyDescent="0.2">
      <c r="A44" s="4">
        <v>37</v>
      </c>
      <c r="B44" s="59" t="s">
        <v>27</v>
      </c>
      <c r="C44" s="19"/>
      <c r="D44" s="22"/>
      <c r="E44" s="23"/>
      <c r="F44" s="60">
        <f>F42+F43</f>
        <v>0</v>
      </c>
      <c r="G44" s="161" t="str">
        <f>IF(F42=0,"",(F44+F45))</f>
        <v/>
      </c>
      <c r="H44" s="3"/>
      <c r="I44" s="3"/>
      <c r="J44" s="3"/>
      <c r="K44" s="3"/>
      <c r="L44" s="3"/>
      <c r="M44" s="3"/>
      <c r="N44" s="3"/>
      <c r="O44" s="3"/>
      <c r="P44" s="3"/>
      <c r="Q44" s="3"/>
    </row>
    <row r="45" spans="1:17" ht="15" customHeight="1" thickBot="1" x14ac:dyDescent="0.25">
      <c r="A45" s="4">
        <v>38</v>
      </c>
      <c r="B45" s="167" t="s">
        <v>37</v>
      </c>
      <c r="C45" s="168" t="s">
        <v>30</v>
      </c>
      <c r="D45" s="170"/>
      <c r="E45" s="204"/>
      <c r="F45" s="169">
        <f>F44*E45</f>
        <v>0</v>
      </c>
      <c r="G45" s="172" t="s">
        <v>127</v>
      </c>
      <c r="H45" s="2"/>
      <c r="I45" s="2"/>
      <c r="J45" s="2"/>
      <c r="K45" s="2"/>
      <c r="L45" s="2"/>
      <c r="M45" s="2"/>
      <c r="N45" s="2"/>
      <c r="O45" s="2"/>
      <c r="P45" s="2"/>
      <c r="Q45" s="3"/>
    </row>
    <row r="46" spans="1:17" x14ac:dyDescent="0.2">
      <c r="A46" s="4">
        <v>39</v>
      </c>
      <c r="B46" s="131" t="s">
        <v>86</v>
      </c>
      <c r="C46" s="30"/>
      <c r="D46" s="29"/>
      <c r="E46" s="30"/>
      <c r="F46" s="9"/>
      <c r="G46" s="31"/>
      <c r="H46" s="3"/>
      <c r="I46" s="3"/>
      <c r="J46" s="3"/>
      <c r="K46" s="3"/>
      <c r="L46" s="3"/>
      <c r="M46" s="3"/>
      <c r="N46" s="3"/>
      <c r="O46" s="3"/>
      <c r="P46" s="3"/>
      <c r="Q46" s="3"/>
    </row>
    <row r="47" spans="1:17" ht="15" customHeight="1" x14ac:dyDescent="0.2">
      <c r="A47" s="4">
        <v>40</v>
      </c>
      <c r="B47" s="7" t="s">
        <v>143</v>
      </c>
      <c r="C47" s="30"/>
      <c r="D47" s="29"/>
      <c r="E47" s="30"/>
      <c r="F47" s="32"/>
      <c r="G47" s="33" t="s">
        <v>87</v>
      </c>
      <c r="H47" s="3"/>
      <c r="I47" s="3"/>
      <c r="J47" s="3"/>
      <c r="K47" s="3"/>
      <c r="L47" s="3"/>
      <c r="M47" s="3"/>
      <c r="N47" s="3"/>
      <c r="O47" s="3"/>
      <c r="P47" s="3"/>
      <c r="Q47" s="3"/>
    </row>
    <row r="48" spans="1:17" ht="15" customHeight="1" x14ac:dyDescent="0.2">
      <c r="A48" s="4">
        <v>41</v>
      </c>
      <c r="B48" s="65" t="s">
        <v>144</v>
      </c>
      <c r="C48" s="30"/>
      <c r="D48" s="29"/>
      <c r="E48" s="30"/>
      <c r="F48" s="9"/>
      <c r="G48" s="31"/>
      <c r="H48" s="3"/>
      <c r="I48" s="3"/>
      <c r="J48" s="3"/>
      <c r="K48" s="3"/>
      <c r="L48" s="3"/>
      <c r="M48" s="3"/>
      <c r="N48" s="3"/>
      <c r="O48" s="3"/>
      <c r="P48" s="3"/>
      <c r="Q48" s="3"/>
    </row>
    <row r="49" spans="1:17" s="68" customFormat="1" x14ac:dyDescent="0.2">
      <c r="A49" s="176">
        <v>42</v>
      </c>
      <c r="B49" s="177" t="s">
        <v>145</v>
      </c>
      <c r="C49" s="178"/>
      <c r="D49" s="179"/>
      <c r="E49" s="178"/>
      <c r="F49" s="180"/>
      <c r="G49" s="180"/>
    </row>
    <row r="50" spans="1:17" s="68" customFormat="1" ht="3" customHeight="1" x14ac:dyDescent="0.2">
      <c r="A50" s="176"/>
      <c r="B50" s="177"/>
      <c r="C50" s="178"/>
      <c r="D50" s="179"/>
      <c r="E50" s="178"/>
      <c r="F50" s="181"/>
      <c r="G50" s="180"/>
    </row>
    <row r="51" spans="1:17" ht="3" customHeight="1" x14ac:dyDescent="0.2">
      <c r="A51" s="4"/>
      <c r="B51" s="65"/>
      <c r="C51" s="30"/>
      <c r="D51" s="29"/>
      <c r="E51" s="30"/>
      <c r="F51" s="8"/>
      <c r="G51" s="8"/>
      <c r="H51" s="3"/>
      <c r="I51" s="3"/>
      <c r="J51" s="3"/>
      <c r="K51" s="3"/>
      <c r="L51" s="3"/>
      <c r="M51" s="3"/>
      <c r="N51" s="3"/>
      <c r="O51" s="3"/>
      <c r="P51" s="3"/>
      <c r="Q51" s="3"/>
    </row>
    <row r="52" spans="1:17" ht="3" customHeight="1" x14ac:dyDescent="0.2">
      <c r="A52" s="4"/>
      <c r="B52" s="66"/>
      <c r="C52" s="10"/>
      <c r="D52" s="10"/>
      <c r="E52" s="10"/>
      <c r="F52" s="10"/>
      <c r="G52" s="10"/>
      <c r="H52" s="3"/>
      <c r="I52" s="3"/>
      <c r="J52" s="3"/>
      <c r="K52" s="3"/>
      <c r="L52" s="3"/>
      <c r="M52" s="3"/>
      <c r="N52" s="3"/>
      <c r="O52" s="3"/>
      <c r="P52" s="3"/>
      <c r="Q52" s="3"/>
    </row>
    <row r="53" spans="1:17" ht="3" customHeight="1" x14ac:dyDescent="0.2">
      <c r="A53" s="1"/>
      <c r="B53" s="9"/>
      <c r="C53" s="30"/>
      <c r="D53" s="29"/>
      <c r="E53" s="30"/>
      <c r="F53" s="7"/>
      <c r="G53" s="7"/>
      <c r="H53" s="3"/>
      <c r="I53" s="3"/>
      <c r="J53" s="3"/>
      <c r="K53" s="3"/>
      <c r="L53" s="3"/>
      <c r="M53" s="3"/>
      <c r="N53" s="3"/>
      <c r="O53" s="3"/>
      <c r="P53" s="3"/>
      <c r="Q53" s="3"/>
    </row>
    <row r="54" spans="1:17" s="8" customFormat="1" ht="3" customHeight="1" x14ac:dyDescent="0.2">
      <c r="A54" s="7"/>
      <c r="B54" s="45"/>
      <c r="C54" s="30"/>
      <c r="D54" s="29"/>
      <c r="E54" s="30"/>
      <c r="F54" s="9"/>
      <c r="G54" s="31"/>
      <c r="H54" s="67"/>
      <c r="I54" s="67"/>
      <c r="J54" s="67"/>
      <c r="K54" s="67"/>
      <c r="L54" s="67"/>
      <c r="M54" s="67"/>
      <c r="N54" s="67"/>
      <c r="O54" s="67"/>
      <c r="P54" s="67"/>
      <c r="Q54" s="67"/>
    </row>
    <row r="55" spans="1:17" s="8" customFormat="1" ht="3" customHeight="1" x14ac:dyDescent="0.2">
      <c r="A55" s="7"/>
      <c r="B55" s="29"/>
      <c r="C55" s="30"/>
      <c r="D55" s="29"/>
      <c r="E55" s="30"/>
      <c r="F55" s="31"/>
      <c r="G55" s="31"/>
      <c r="H55" s="67"/>
      <c r="I55" s="67"/>
      <c r="J55" s="67"/>
      <c r="K55" s="67"/>
      <c r="L55" s="67"/>
      <c r="M55" s="67"/>
      <c r="N55" s="67"/>
      <c r="O55" s="67"/>
      <c r="P55" s="67"/>
      <c r="Q55" s="67"/>
    </row>
    <row r="56" spans="1:17" s="8" customFormat="1" ht="3" customHeight="1" x14ac:dyDescent="0.2">
      <c r="A56" s="7"/>
      <c r="B56" s="31"/>
      <c r="C56" s="30"/>
      <c r="D56" s="29"/>
      <c r="E56" s="30"/>
      <c r="F56" s="9"/>
      <c r="G56" s="31"/>
      <c r="H56" s="67"/>
      <c r="I56" s="67"/>
      <c r="J56" s="67"/>
      <c r="K56" s="67"/>
      <c r="L56" s="67"/>
      <c r="M56" s="67"/>
      <c r="N56" s="67"/>
      <c r="O56" s="67"/>
      <c r="P56" s="67"/>
      <c r="Q56" s="67"/>
    </row>
    <row r="57" spans="1:17" s="8" customFormat="1" x14ac:dyDescent="0.2">
      <c r="A57" s="7"/>
      <c r="B57" s="38"/>
      <c r="C57" s="38"/>
      <c r="D57" s="38"/>
      <c r="E57" s="39"/>
      <c r="F57" s="38"/>
      <c r="G57" s="38"/>
      <c r="H57" s="67"/>
      <c r="I57" s="67"/>
      <c r="J57" s="67"/>
      <c r="K57" s="67"/>
      <c r="L57" s="67"/>
      <c r="M57" s="67"/>
      <c r="N57" s="67"/>
      <c r="O57" s="67"/>
      <c r="P57" s="67"/>
      <c r="Q57" s="67"/>
    </row>
    <row r="58" spans="1:17" s="8" customFormat="1" x14ac:dyDescent="0.2">
      <c r="A58" s="7"/>
      <c r="B58" s="10"/>
      <c r="C58" s="10"/>
      <c r="D58" s="10"/>
      <c r="E58" s="36"/>
      <c r="F58" s="10"/>
      <c r="G58" s="10"/>
      <c r="H58" s="67"/>
      <c r="I58" s="67"/>
      <c r="J58" s="67"/>
      <c r="K58" s="67"/>
      <c r="L58" s="67"/>
      <c r="M58" s="67"/>
      <c r="N58" s="67"/>
      <c r="O58" s="67"/>
      <c r="P58" s="67"/>
      <c r="Q58" s="67"/>
    </row>
    <row r="59" spans="1:17" s="2" customFormat="1" x14ac:dyDescent="0.2">
      <c r="A59" s="1"/>
      <c r="B59" s="10"/>
      <c r="C59" s="10"/>
      <c r="D59" s="10"/>
      <c r="E59" s="36"/>
      <c r="F59" s="10"/>
      <c r="G59" s="10"/>
      <c r="H59" s="68"/>
      <c r="I59" s="68"/>
      <c r="J59" s="68"/>
      <c r="K59" s="68"/>
      <c r="L59" s="68"/>
      <c r="M59" s="68"/>
      <c r="N59" s="68"/>
      <c r="O59" s="68"/>
      <c r="P59" s="68"/>
      <c r="Q59" s="68"/>
    </row>
    <row r="60" spans="1:17" s="8" customFormat="1" ht="12.75" customHeight="1" x14ac:dyDescent="0.2">
      <c r="A60" s="7"/>
      <c r="B60" s="10"/>
      <c r="C60" s="10"/>
      <c r="D60" s="10"/>
      <c r="E60" s="36"/>
      <c r="F60" s="10"/>
      <c r="G60" s="10"/>
      <c r="H60" s="67"/>
      <c r="I60" s="67"/>
      <c r="J60" s="67"/>
      <c r="K60" s="67"/>
      <c r="L60" s="67"/>
      <c r="M60" s="67"/>
      <c r="N60" s="67"/>
      <c r="O60" s="67"/>
      <c r="P60" s="67"/>
      <c r="Q60" s="67"/>
    </row>
    <row r="61" spans="1:17" s="8" customFormat="1" ht="12.75" customHeight="1" x14ac:dyDescent="0.2">
      <c r="A61" s="7"/>
      <c r="B61" s="10"/>
      <c r="C61" s="10"/>
      <c r="D61" s="10"/>
      <c r="E61" s="36"/>
      <c r="F61" s="10"/>
      <c r="G61" s="10"/>
      <c r="H61" s="67"/>
      <c r="I61" s="67"/>
      <c r="J61" s="67"/>
      <c r="K61" s="67"/>
      <c r="L61" s="67"/>
      <c r="M61" s="67"/>
      <c r="N61" s="67"/>
      <c r="O61" s="67"/>
      <c r="P61" s="67"/>
      <c r="Q61" s="67"/>
    </row>
    <row r="62" spans="1:17" s="8" customFormat="1" ht="12.75" customHeight="1" x14ac:dyDescent="0.2">
      <c r="A62" s="7"/>
      <c r="B62" s="10"/>
      <c r="C62" s="10"/>
      <c r="D62" s="10"/>
      <c r="E62" s="36"/>
      <c r="F62" s="10"/>
      <c r="G62" s="10"/>
      <c r="H62" s="67"/>
      <c r="I62" s="67"/>
      <c r="J62" s="67"/>
      <c r="K62" s="67"/>
      <c r="L62" s="67"/>
      <c r="M62" s="67"/>
      <c r="N62" s="67"/>
      <c r="O62" s="67"/>
      <c r="P62" s="67"/>
      <c r="Q62" s="67"/>
    </row>
    <row r="63" spans="1:17" s="8" customFormat="1" ht="12.75" customHeight="1" x14ac:dyDescent="0.2">
      <c r="A63" s="7"/>
      <c r="B63" s="10"/>
      <c r="C63" s="10"/>
      <c r="D63" s="10"/>
      <c r="E63" s="36"/>
      <c r="F63" s="10"/>
      <c r="G63" s="10"/>
      <c r="H63" s="67"/>
      <c r="I63" s="67"/>
      <c r="J63" s="67"/>
      <c r="K63" s="67"/>
      <c r="L63" s="67"/>
      <c r="M63" s="67"/>
      <c r="N63" s="67"/>
      <c r="O63" s="67"/>
      <c r="P63" s="67"/>
      <c r="Q63" s="67"/>
    </row>
    <row r="64" spans="1:17" x14ac:dyDescent="0.2">
      <c r="A64" s="37"/>
      <c r="B64" s="2"/>
      <c r="C64" s="2"/>
      <c r="D64" s="10"/>
      <c r="E64" s="36"/>
      <c r="F64" s="10"/>
      <c r="G64" s="10"/>
    </row>
    <row r="65" spans="1:17" x14ac:dyDescent="0.2">
      <c r="A65" s="1"/>
      <c r="B65" s="2"/>
      <c r="C65" s="10"/>
      <c r="D65" s="10"/>
      <c r="E65" s="36"/>
      <c r="F65" s="10"/>
      <c r="G65" s="10"/>
    </row>
    <row r="66" spans="1:17" x14ac:dyDescent="0.2">
      <c r="A66" s="40"/>
      <c r="B66" s="10"/>
      <c r="C66" s="10"/>
      <c r="D66" s="10"/>
      <c r="E66" s="36"/>
      <c r="F66" s="10"/>
      <c r="G66" s="10"/>
    </row>
    <row r="67" spans="1:17" x14ac:dyDescent="0.2">
      <c r="A67" s="1"/>
      <c r="B67" s="10"/>
      <c r="C67" s="10" t="s">
        <v>146</v>
      </c>
      <c r="D67" s="10"/>
      <c r="E67" s="36"/>
      <c r="F67" s="10"/>
      <c r="G67" s="10"/>
    </row>
    <row r="68" spans="1:17" x14ac:dyDescent="0.2">
      <c r="A68" s="1"/>
      <c r="B68" s="10"/>
      <c r="C68" s="10" t="s">
        <v>147</v>
      </c>
      <c r="D68" s="10"/>
      <c r="E68" s="36"/>
      <c r="F68" s="10"/>
      <c r="G68" s="10"/>
    </row>
    <row r="69" spans="1:17" x14ac:dyDescent="0.2">
      <c r="A69" s="1"/>
      <c r="B69" s="10"/>
      <c r="C69" s="10" t="s">
        <v>148</v>
      </c>
      <c r="D69" s="10"/>
      <c r="E69" s="36"/>
      <c r="F69" s="10"/>
      <c r="G69" s="10"/>
    </row>
    <row r="70" spans="1:17" x14ac:dyDescent="0.2">
      <c r="A70" s="1"/>
      <c r="B70" s="10"/>
      <c r="C70" s="46" t="s">
        <v>149</v>
      </c>
      <c r="D70" s="10"/>
      <c r="E70" s="36"/>
      <c r="F70" s="10"/>
      <c r="G70" s="10"/>
    </row>
    <row r="71" spans="1:17" x14ac:dyDescent="0.2">
      <c r="A71" s="1"/>
      <c r="B71" s="10"/>
      <c r="C71" s="46" t="s">
        <v>150</v>
      </c>
      <c r="D71" s="10"/>
      <c r="E71" s="36"/>
      <c r="F71" s="10"/>
      <c r="G71" s="10"/>
      <c r="H71" s="3"/>
      <c r="I71" s="3"/>
      <c r="J71" s="3"/>
      <c r="K71" s="3"/>
      <c r="L71" s="3"/>
      <c r="M71" s="3"/>
      <c r="N71" s="3"/>
      <c r="O71" s="3"/>
      <c r="P71" s="3"/>
      <c r="Q71" s="3"/>
    </row>
    <row r="72" spans="1:17" x14ac:dyDescent="0.2">
      <c r="A72" s="1"/>
      <c r="B72" s="10"/>
      <c r="C72" s="46" t="s">
        <v>151</v>
      </c>
      <c r="D72" s="10"/>
      <c r="E72" s="36"/>
      <c r="F72" s="10"/>
      <c r="G72" s="10"/>
      <c r="H72" s="3"/>
      <c r="I72" s="3"/>
      <c r="J72" s="3"/>
      <c r="K72" s="3"/>
      <c r="L72" s="3"/>
      <c r="M72" s="3"/>
      <c r="N72" s="3"/>
      <c r="O72" s="3"/>
      <c r="P72" s="3"/>
      <c r="Q72" s="3"/>
    </row>
    <row r="73" spans="1:17" x14ac:dyDescent="0.2">
      <c r="A73" s="1"/>
      <c r="B73" s="10"/>
      <c r="C73" s="46" t="s">
        <v>152</v>
      </c>
      <c r="D73" s="10"/>
      <c r="E73" s="36"/>
      <c r="F73" s="10"/>
      <c r="G73" s="10"/>
      <c r="H73" s="3"/>
      <c r="I73" s="3"/>
      <c r="J73" s="3"/>
      <c r="K73" s="3"/>
      <c r="L73" s="3"/>
      <c r="M73" s="3"/>
      <c r="N73" s="3"/>
      <c r="O73" s="3"/>
      <c r="P73" s="3"/>
      <c r="Q73" s="3"/>
    </row>
    <row r="74" spans="1:17" x14ac:dyDescent="0.2">
      <c r="A74" s="1"/>
      <c r="B74" s="10"/>
      <c r="C74" s="46" t="s">
        <v>153</v>
      </c>
      <c r="D74" s="10"/>
      <c r="E74" s="36"/>
      <c r="F74" s="10"/>
      <c r="G74" s="10"/>
      <c r="H74" s="3"/>
      <c r="I74" s="3"/>
      <c r="J74" s="3"/>
      <c r="K74" s="3"/>
      <c r="L74" s="3"/>
      <c r="M74" s="3"/>
      <c r="N74" s="3"/>
      <c r="O74" s="3"/>
      <c r="P74" s="3"/>
      <c r="Q74" s="3"/>
    </row>
    <row r="75" spans="1:17" x14ac:dyDescent="0.2">
      <c r="A75" s="1"/>
      <c r="B75" s="10"/>
      <c r="C75" s="10"/>
      <c r="D75" s="10"/>
      <c r="E75" s="36"/>
      <c r="F75" s="10"/>
      <c r="G75" s="10"/>
      <c r="H75" s="3"/>
      <c r="I75" s="3"/>
      <c r="J75" s="3"/>
      <c r="K75" s="3"/>
      <c r="L75" s="3"/>
      <c r="M75" s="3"/>
      <c r="N75" s="3"/>
      <c r="O75" s="3"/>
      <c r="P75" s="3"/>
      <c r="Q75" s="3"/>
    </row>
    <row r="76" spans="1:17" x14ac:dyDescent="0.2">
      <c r="A76" s="1"/>
      <c r="B76" s="10"/>
      <c r="C76" s="10"/>
      <c r="D76" s="10"/>
      <c r="E76" s="36"/>
      <c r="F76" s="10"/>
      <c r="G76" s="10"/>
      <c r="H76" s="3"/>
      <c r="I76" s="3"/>
      <c r="J76" s="3"/>
      <c r="K76" s="3"/>
      <c r="L76" s="3"/>
      <c r="M76" s="3"/>
      <c r="N76" s="3"/>
      <c r="O76" s="3"/>
      <c r="P76" s="3"/>
      <c r="Q76" s="3"/>
    </row>
    <row r="77" spans="1:17" x14ac:dyDescent="0.2">
      <c r="A77" s="1"/>
      <c r="B77" s="10"/>
      <c r="C77" s="10"/>
      <c r="D77" s="10"/>
      <c r="E77" s="36"/>
      <c r="F77" s="10"/>
      <c r="G77" s="10"/>
      <c r="H77" s="3"/>
      <c r="I77" s="3"/>
      <c r="J77" s="3"/>
      <c r="K77" s="3"/>
      <c r="L77" s="3"/>
      <c r="M77" s="3"/>
      <c r="N77" s="3"/>
      <c r="O77" s="3"/>
      <c r="P77" s="3"/>
      <c r="Q77" s="3"/>
    </row>
    <row r="78" spans="1:17" x14ac:dyDescent="0.2">
      <c r="A78" s="1"/>
      <c r="B78" s="10"/>
      <c r="C78" s="10"/>
      <c r="D78" s="10"/>
      <c r="E78" s="36"/>
      <c r="F78" s="10"/>
      <c r="G78" s="10"/>
      <c r="H78" s="3"/>
      <c r="I78" s="3"/>
      <c r="J78" s="3"/>
      <c r="K78" s="3"/>
      <c r="L78" s="3"/>
      <c r="M78" s="3"/>
      <c r="N78" s="3"/>
      <c r="O78" s="3"/>
      <c r="P78" s="3"/>
      <c r="Q78" s="3"/>
    </row>
    <row r="79" spans="1:17" x14ac:dyDescent="0.2">
      <c r="A79" s="1"/>
      <c r="B79" s="10"/>
      <c r="C79" s="10"/>
      <c r="D79" s="10"/>
      <c r="E79" s="36"/>
      <c r="F79" s="10"/>
      <c r="G79" s="10"/>
      <c r="H79" s="3"/>
      <c r="I79" s="3"/>
      <c r="J79" s="3"/>
      <c r="K79" s="3"/>
      <c r="L79" s="3"/>
      <c r="M79" s="3"/>
      <c r="N79" s="3"/>
      <c r="O79" s="3"/>
      <c r="P79" s="3"/>
      <c r="Q79" s="3"/>
    </row>
    <row r="80" spans="1:17" x14ac:dyDescent="0.2">
      <c r="A80" s="1"/>
      <c r="B80" s="10"/>
      <c r="C80" s="10"/>
      <c r="D80" s="10"/>
      <c r="E80" s="36"/>
      <c r="F80" s="10"/>
      <c r="G80" s="10"/>
      <c r="H80" s="3"/>
      <c r="I80" s="3"/>
      <c r="J80" s="3"/>
      <c r="K80" s="3"/>
      <c r="L80" s="3"/>
      <c r="M80" s="3"/>
      <c r="N80" s="3"/>
      <c r="O80" s="3"/>
      <c r="P80" s="3"/>
      <c r="Q80" s="3"/>
    </row>
    <row r="81" spans="1:17" x14ac:dyDescent="0.2">
      <c r="A81" s="1"/>
      <c r="B81" s="10"/>
      <c r="C81" s="10"/>
      <c r="D81" s="10"/>
      <c r="E81" s="36"/>
      <c r="F81" s="10"/>
      <c r="G81" s="10"/>
      <c r="H81" s="3"/>
      <c r="I81" s="3"/>
      <c r="J81" s="3"/>
      <c r="K81" s="3"/>
      <c r="L81" s="3"/>
      <c r="M81" s="3"/>
      <c r="N81" s="3"/>
      <c r="O81" s="3"/>
      <c r="P81" s="3"/>
      <c r="Q81" s="3"/>
    </row>
    <row r="82" spans="1:17" x14ac:dyDescent="0.2">
      <c r="A82" s="1"/>
      <c r="B82" s="10"/>
      <c r="C82" s="10"/>
      <c r="D82" s="10"/>
      <c r="E82" s="36"/>
      <c r="F82" s="10"/>
      <c r="G82" s="10"/>
      <c r="H82" s="3"/>
      <c r="I82" s="3"/>
      <c r="J82" s="3"/>
      <c r="K82" s="3"/>
      <c r="L82" s="3"/>
      <c r="M82" s="3"/>
      <c r="N82" s="3"/>
      <c r="O82" s="3"/>
      <c r="P82" s="3"/>
      <c r="Q82" s="3"/>
    </row>
    <row r="83" spans="1:17" x14ac:dyDescent="0.2">
      <c r="A83" s="1"/>
      <c r="B83" s="10"/>
      <c r="C83" s="10"/>
      <c r="D83" s="10"/>
      <c r="E83" s="36"/>
      <c r="F83" s="10"/>
      <c r="G83" s="10"/>
      <c r="H83" s="3"/>
      <c r="I83" s="3"/>
      <c r="J83" s="3"/>
      <c r="K83" s="3"/>
      <c r="L83" s="3"/>
      <c r="M83" s="3"/>
      <c r="N83" s="3"/>
      <c r="O83" s="3"/>
      <c r="P83" s="3"/>
      <c r="Q83" s="3"/>
    </row>
    <row r="84" spans="1:17" x14ac:dyDescent="0.2">
      <c r="A84" s="1"/>
      <c r="B84" s="10"/>
      <c r="C84" s="10"/>
      <c r="D84" s="10"/>
      <c r="E84" s="36"/>
      <c r="F84" s="10"/>
      <c r="G84" s="10"/>
      <c r="H84" s="3"/>
      <c r="I84" s="3"/>
      <c r="J84" s="3"/>
      <c r="K84" s="3"/>
      <c r="L84" s="3"/>
      <c r="M84" s="3"/>
      <c r="N84" s="3"/>
      <c r="O84" s="3"/>
      <c r="P84" s="3"/>
      <c r="Q84" s="3"/>
    </row>
    <row r="85" spans="1:17" x14ac:dyDescent="0.2">
      <c r="A85" s="1"/>
      <c r="B85" s="10"/>
      <c r="C85" s="10"/>
      <c r="D85" s="10"/>
      <c r="E85" s="36"/>
      <c r="F85" s="10"/>
      <c r="G85" s="10"/>
      <c r="H85" s="3"/>
      <c r="I85" s="3"/>
      <c r="J85" s="3"/>
      <c r="K85" s="3"/>
      <c r="L85" s="3"/>
      <c r="M85" s="3"/>
      <c r="N85" s="3"/>
      <c r="O85" s="3"/>
      <c r="P85" s="3"/>
      <c r="Q85" s="3"/>
    </row>
    <row r="86" spans="1:17" x14ac:dyDescent="0.2">
      <c r="A86" s="1"/>
      <c r="B86" s="10"/>
      <c r="C86" s="10"/>
      <c r="D86" s="10"/>
      <c r="E86" s="36"/>
      <c r="F86" s="10"/>
      <c r="G86" s="10"/>
      <c r="H86" s="3"/>
      <c r="I86" s="3"/>
      <c r="J86" s="3"/>
      <c r="K86" s="3"/>
      <c r="L86" s="3"/>
      <c r="M86" s="3"/>
      <c r="N86" s="3"/>
      <c r="O86" s="3"/>
      <c r="P86" s="3"/>
      <c r="Q86" s="3"/>
    </row>
    <row r="87" spans="1:17" x14ac:dyDescent="0.2">
      <c r="A87" s="1"/>
      <c r="B87" s="10"/>
      <c r="C87" s="10"/>
      <c r="D87" s="10"/>
      <c r="E87" s="36"/>
      <c r="F87" s="10"/>
      <c r="G87" s="10"/>
      <c r="H87" s="3"/>
      <c r="I87" s="3"/>
      <c r="J87" s="3"/>
      <c r="K87" s="3"/>
      <c r="L87" s="3"/>
      <c r="M87" s="3"/>
      <c r="N87" s="3"/>
      <c r="O87" s="3"/>
      <c r="P87" s="3"/>
      <c r="Q87" s="3"/>
    </row>
    <row r="88" spans="1:17" x14ac:dyDescent="0.2">
      <c r="A88" s="1"/>
      <c r="B88" s="10"/>
      <c r="C88" s="10"/>
      <c r="D88" s="10"/>
      <c r="E88" s="36"/>
      <c r="F88" s="10"/>
      <c r="G88" s="10"/>
      <c r="H88" s="3"/>
      <c r="I88" s="3"/>
      <c r="J88" s="3"/>
      <c r="K88" s="3"/>
      <c r="L88" s="3"/>
      <c r="M88" s="3"/>
      <c r="N88" s="3"/>
      <c r="O88" s="3"/>
      <c r="P88" s="3"/>
      <c r="Q88" s="3"/>
    </row>
    <row r="89" spans="1:17" x14ac:dyDescent="0.2">
      <c r="A89" s="1"/>
      <c r="B89" s="10"/>
      <c r="C89" s="10"/>
      <c r="D89" s="10"/>
      <c r="E89" s="36"/>
      <c r="F89" s="10"/>
      <c r="G89" s="10"/>
      <c r="H89" s="3"/>
      <c r="I89" s="3"/>
      <c r="J89" s="3"/>
      <c r="K89" s="3"/>
      <c r="L89" s="3"/>
      <c r="M89" s="3"/>
      <c r="N89" s="3"/>
      <c r="O89" s="3"/>
      <c r="P89" s="3"/>
      <c r="Q89" s="3"/>
    </row>
    <row r="90" spans="1:17" x14ac:dyDescent="0.2">
      <c r="A90" s="1"/>
      <c r="B90" s="10"/>
      <c r="C90" s="10"/>
      <c r="D90" s="10"/>
      <c r="E90" s="36"/>
      <c r="F90" s="10"/>
      <c r="G90" s="10"/>
      <c r="H90" s="3"/>
      <c r="I90" s="3"/>
      <c r="J90" s="3"/>
      <c r="K90" s="3"/>
      <c r="L90" s="3"/>
      <c r="M90" s="3"/>
      <c r="N90" s="3"/>
      <c r="O90" s="3"/>
      <c r="P90" s="3"/>
      <c r="Q90" s="3"/>
    </row>
    <row r="91" spans="1:17" x14ac:dyDescent="0.2">
      <c r="A91" s="1"/>
      <c r="B91" s="10"/>
      <c r="C91" s="10"/>
      <c r="D91" s="10"/>
      <c r="E91" s="36"/>
      <c r="F91" s="10"/>
      <c r="G91" s="10"/>
      <c r="H91" s="3"/>
      <c r="I91" s="3"/>
      <c r="J91" s="3"/>
      <c r="K91" s="3"/>
      <c r="L91" s="3"/>
      <c r="M91" s="3"/>
      <c r="N91" s="3"/>
      <c r="O91" s="3"/>
      <c r="P91" s="3"/>
      <c r="Q91" s="3"/>
    </row>
    <row r="92" spans="1:17" x14ac:dyDescent="0.2">
      <c r="A92" s="1"/>
      <c r="B92" s="10"/>
      <c r="C92" s="10"/>
      <c r="D92" s="10"/>
      <c r="E92" s="36"/>
      <c r="F92" s="10"/>
      <c r="G92" s="10"/>
      <c r="H92" s="3"/>
      <c r="I92" s="3"/>
      <c r="J92" s="3"/>
      <c r="K92" s="3"/>
      <c r="L92" s="3"/>
      <c r="M92" s="3"/>
      <c r="N92" s="3"/>
      <c r="O92" s="3"/>
      <c r="P92" s="3"/>
      <c r="Q92" s="3"/>
    </row>
    <row r="93" spans="1:17" x14ac:dyDescent="0.2">
      <c r="A93" s="1"/>
      <c r="B93" s="10"/>
      <c r="C93" s="10"/>
      <c r="D93" s="10"/>
      <c r="E93" s="36"/>
      <c r="F93" s="10"/>
      <c r="G93" s="10"/>
      <c r="H93" s="3"/>
      <c r="I93" s="3"/>
      <c r="J93" s="3"/>
      <c r="K93" s="3"/>
      <c r="L93" s="3"/>
      <c r="M93" s="3"/>
      <c r="N93" s="3"/>
      <c r="O93" s="3"/>
      <c r="P93" s="3"/>
      <c r="Q93" s="3"/>
    </row>
    <row r="94" spans="1:17" x14ac:dyDescent="0.2">
      <c r="A94" s="1"/>
      <c r="B94" s="10"/>
      <c r="C94" s="10"/>
      <c r="D94" s="10"/>
      <c r="E94" s="36"/>
      <c r="F94" s="10"/>
      <c r="G94" s="10"/>
      <c r="H94" s="3"/>
      <c r="I94" s="3"/>
      <c r="J94" s="3"/>
      <c r="K94" s="3"/>
      <c r="L94" s="3"/>
      <c r="M94" s="3"/>
      <c r="N94" s="3"/>
      <c r="O94" s="3"/>
      <c r="P94" s="3"/>
      <c r="Q94" s="3"/>
    </row>
    <row r="95" spans="1:17" x14ac:dyDescent="0.2">
      <c r="A95" s="1"/>
      <c r="B95" s="10"/>
      <c r="C95" s="10"/>
      <c r="D95" s="10"/>
      <c r="E95" s="36"/>
      <c r="F95" s="10"/>
      <c r="G95" s="10"/>
      <c r="H95" s="3"/>
      <c r="I95" s="3"/>
      <c r="J95" s="3"/>
      <c r="K95" s="3"/>
      <c r="L95" s="3"/>
      <c r="M95" s="3"/>
      <c r="N95" s="3"/>
      <c r="O95" s="3"/>
      <c r="P95" s="3"/>
      <c r="Q95" s="3"/>
    </row>
    <row r="96" spans="1:17" x14ac:dyDescent="0.2">
      <c r="A96" s="1"/>
      <c r="B96" s="10"/>
      <c r="C96" s="10"/>
      <c r="D96" s="10"/>
      <c r="E96" s="36"/>
      <c r="F96" s="10"/>
      <c r="G96" s="10"/>
      <c r="H96" s="3"/>
      <c r="I96" s="3"/>
      <c r="J96" s="3"/>
      <c r="K96" s="3"/>
      <c r="L96" s="3"/>
      <c r="M96" s="3"/>
      <c r="N96" s="3"/>
      <c r="O96" s="3"/>
      <c r="P96" s="3"/>
      <c r="Q96" s="3"/>
    </row>
    <row r="97" spans="1:17" x14ac:dyDescent="0.2">
      <c r="A97" s="1"/>
      <c r="B97" s="10"/>
      <c r="C97" s="10"/>
      <c r="D97" s="10"/>
      <c r="E97" s="36"/>
      <c r="F97" s="10"/>
      <c r="G97" s="10"/>
      <c r="H97" s="3"/>
      <c r="I97" s="3"/>
      <c r="J97" s="3"/>
      <c r="K97" s="3"/>
      <c r="L97" s="3"/>
      <c r="M97" s="3"/>
      <c r="N97" s="3"/>
      <c r="O97" s="3"/>
      <c r="P97" s="3"/>
      <c r="Q97" s="3"/>
    </row>
    <row r="98" spans="1:17" x14ac:dyDescent="0.2">
      <c r="A98" s="1"/>
      <c r="B98" s="10"/>
      <c r="C98" s="10"/>
      <c r="D98" s="10"/>
      <c r="E98" s="36"/>
      <c r="F98" s="10"/>
      <c r="G98" s="10"/>
      <c r="H98" s="3"/>
      <c r="I98" s="3"/>
      <c r="J98" s="3"/>
      <c r="K98" s="3"/>
      <c r="L98" s="3"/>
      <c r="M98" s="3"/>
      <c r="N98" s="3"/>
      <c r="O98" s="3"/>
      <c r="P98" s="3"/>
      <c r="Q98" s="3"/>
    </row>
    <row r="99" spans="1:17" x14ac:dyDescent="0.2">
      <c r="A99" s="1"/>
      <c r="B99" s="10"/>
      <c r="C99" s="10"/>
      <c r="D99" s="10"/>
      <c r="E99" s="36"/>
      <c r="F99" s="10"/>
      <c r="G99" s="10"/>
      <c r="H99" s="3"/>
      <c r="I99" s="3"/>
      <c r="J99" s="3"/>
      <c r="K99" s="3"/>
      <c r="L99" s="3"/>
      <c r="M99" s="3"/>
      <c r="N99" s="3"/>
      <c r="O99" s="3"/>
      <c r="P99" s="3"/>
      <c r="Q99" s="3"/>
    </row>
    <row r="100" spans="1:17" x14ac:dyDescent="0.2">
      <c r="A100" s="1"/>
      <c r="B100" s="10"/>
      <c r="C100" s="10"/>
      <c r="D100" s="10"/>
      <c r="E100" s="36"/>
      <c r="F100" s="10"/>
      <c r="G100" s="10"/>
      <c r="H100" s="3"/>
      <c r="I100" s="3"/>
      <c r="J100" s="3"/>
      <c r="K100" s="3"/>
      <c r="L100" s="3"/>
      <c r="M100" s="3"/>
      <c r="N100" s="3"/>
      <c r="O100" s="3"/>
      <c r="P100" s="3"/>
      <c r="Q100" s="3"/>
    </row>
    <row r="101" spans="1:17" x14ac:dyDescent="0.2">
      <c r="A101" s="1"/>
      <c r="B101" s="10"/>
      <c r="C101" s="10"/>
      <c r="D101" s="10"/>
      <c r="E101" s="36"/>
      <c r="F101" s="10"/>
      <c r="G101" s="10"/>
      <c r="H101" s="3"/>
      <c r="I101" s="3"/>
      <c r="J101" s="3"/>
      <c r="K101" s="3"/>
      <c r="L101" s="3"/>
      <c r="M101" s="3"/>
      <c r="N101" s="3"/>
      <c r="O101" s="3"/>
      <c r="P101" s="3"/>
      <c r="Q101" s="3"/>
    </row>
    <row r="102" spans="1:17" x14ac:dyDescent="0.2">
      <c r="A102" s="1"/>
      <c r="B102" s="10"/>
      <c r="C102" s="10"/>
      <c r="D102" s="10"/>
      <c r="E102" s="36"/>
      <c r="F102" s="10"/>
      <c r="G102" s="10"/>
      <c r="H102" s="3"/>
      <c r="I102" s="3"/>
      <c r="J102" s="3"/>
      <c r="K102" s="3"/>
      <c r="L102" s="3"/>
      <c r="M102" s="3"/>
      <c r="N102" s="3"/>
      <c r="O102" s="3"/>
      <c r="P102" s="3"/>
      <c r="Q102" s="3"/>
    </row>
    <row r="103" spans="1:17" x14ac:dyDescent="0.2">
      <c r="A103" s="1"/>
      <c r="B103" s="10"/>
      <c r="C103" s="10"/>
      <c r="D103" s="10"/>
      <c r="E103" s="36"/>
      <c r="F103" s="10"/>
      <c r="G103" s="10"/>
      <c r="H103" s="3"/>
      <c r="I103" s="3"/>
      <c r="J103" s="3"/>
      <c r="K103" s="3"/>
      <c r="L103" s="3"/>
      <c r="M103" s="3"/>
      <c r="N103" s="3"/>
      <c r="O103" s="3"/>
      <c r="P103" s="3"/>
      <c r="Q103" s="3"/>
    </row>
    <row r="104" spans="1:17" x14ac:dyDescent="0.2">
      <c r="A104" s="1"/>
      <c r="B104" s="10"/>
      <c r="C104" s="10"/>
      <c r="D104" s="10"/>
      <c r="E104" s="36"/>
      <c r="F104" s="10"/>
      <c r="G104" s="10"/>
      <c r="H104" s="3"/>
      <c r="I104" s="3"/>
      <c r="J104" s="3"/>
      <c r="K104" s="3"/>
      <c r="L104" s="3"/>
      <c r="M104" s="3"/>
      <c r="N104" s="3"/>
      <c r="O104" s="3"/>
      <c r="P104" s="3"/>
      <c r="Q104" s="3"/>
    </row>
    <row r="105" spans="1:17" x14ac:dyDescent="0.2">
      <c r="A105" s="1"/>
      <c r="B105" s="10"/>
      <c r="C105" s="10"/>
      <c r="D105" s="10"/>
      <c r="E105" s="36"/>
      <c r="F105" s="10"/>
      <c r="G105" s="10"/>
      <c r="H105" s="3"/>
      <c r="I105" s="3"/>
      <c r="J105" s="3"/>
      <c r="K105" s="3"/>
      <c r="L105" s="3"/>
      <c r="M105" s="3"/>
      <c r="N105" s="3"/>
      <c r="O105" s="3"/>
      <c r="P105" s="3"/>
      <c r="Q105" s="3"/>
    </row>
    <row r="106" spans="1:17" x14ac:dyDescent="0.2">
      <c r="A106" s="1"/>
      <c r="B106" s="10"/>
      <c r="C106" s="10"/>
      <c r="D106" s="10"/>
      <c r="E106" s="36"/>
      <c r="F106" s="10"/>
      <c r="G106" s="10"/>
      <c r="H106" s="3"/>
      <c r="I106" s="3"/>
      <c r="J106" s="3"/>
      <c r="K106" s="3"/>
      <c r="L106" s="3"/>
      <c r="M106" s="3"/>
      <c r="N106" s="3"/>
      <c r="O106" s="3"/>
      <c r="P106" s="3"/>
      <c r="Q106" s="3"/>
    </row>
    <row r="107" spans="1:17" x14ac:dyDescent="0.2">
      <c r="A107" s="1"/>
      <c r="B107" s="10"/>
      <c r="C107" s="10"/>
      <c r="D107" s="10"/>
      <c r="E107" s="36"/>
      <c r="F107" s="10"/>
      <c r="G107" s="10"/>
      <c r="H107" s="3"/>
      <c r="I107" s="3"/>
      <c r="J107" s="3"/>
      <c r="K107" s="3"/>
      <c r="L107" s="3"/>
      <c r="M107" s="3"/>
      <c r="N107" s="3"/>
      <c r="O107" s="3"/>
      <c r="P107" s="3"/>
      <c r="Q107" s="3"/>
    </row>
    <row r="108" spans="1:17" x14ac:dyDescent="0.2">
      <c r="A108" s="1"/>
      <c r="B108" s="10"/>
      <c r="C108" s="10"/>
      <c r="D108" s="10"/>
      <c r="E108" s="36"/>
      <c r="F108" s="10"/>
      <c r="G108" s="10"/>
      <c r="H108" s="3"/>
      <c r="I108" s="3"/>
      <c r="J108" s="3"/>
      <c r="K108" s="3"/>
      <c r="L108" s="3"/>
      <c r="M108" s="3"/>
      <c r="N108" s="3"/>
      <c r="O108" s="3"/>
      <c r="P108" s="3"/>
      <c r="Q108" s="3"/>
    </row>
    <row r="109" spans="1:17" x14ac:dyDescent="0.2">
      <c r="A109" s="1"/>
      <c r="B109" s="10"/>
      <c r="C109" s="10"/>
      <c r="D109" s="10"/>
      <c r="E109" s="36"/>
      <c r="F109" s="10"/>
      <c r="G109" s="10"/>
      <c r="H109" s="3"/>
      <c r="I109" s="3"/>
      <c r="J109" s="3"/>
      <c r="K109" s="3"/>
      <c r="L109" s="3"/>
      <c r="M109" s="3"/>
      <c r="N109" s="3"/>
      <c r="O109" s="3"/>
      <c r="P109" s="3"/>
      <c r="Q109" s="3"/>
    </row>
    <row r="110" spans="1:17" x14ac:dyDescent="0.2">
      <c r="A110" s="1"/>
      <c r="B110" s="10"/>
      <c r="C110" s="10"/>
      <c r="D110" s="10"/>
      <c r="E110" s="36"/>
      <c r="F110" s="10"/>
      <c r="G110" s="10"/>
      <c r="H110" s="3"/>
      <c r="I110" s="3"/>
      <c r="J110" s="3"/>
      <c r="K110" s="3"/>
      <c r="L110" s="3"/>
      <c r="M110" s="3"/>
      <c r="N110" s="3"/>
      <c r="O110" s="3"/>
      <c r="P110" s="3"/>
      <c r="Q110" s="3"/>
    </row>
    <row r="111" spans="1:17" x14ac:dyDescent="0.2">
      <c r="A111" s="1"/>
      <c r="B111" s="10"/>
      <c r="C111" s="10"/>
      <c r="D111" s="10"/>
      <c r="E111" s="36"/>
      <c r="F111" s="10"/>
      <c r="G111" s="10"/>
      <c r="H111" s="3"/>
      <c r="I111" s="3"/>
      <c r="J111" s="3"/>
      <c r="K111" s="3"/>
      <c r="L111" s="3"/>
      <c r="M111" s="3"/>
      <c r="N111" s="3"/>
      <c r="O111" s="3"/>
      <c r="P111" s="3"/>
      <c r="Q111" s="3"/>
    </row>
    <row r="112" spans="1:17" x14ac:dyDescent="0.2">
      <c r="A112" s="1"/>
      <c r="B112" s="10"/>
      <c r="C112" s="10"/>
      <c r="D112" s="10"/>
      <c r="E112" s="36"/>
      <c r="F112" s="10"/>
      <c r="G112" s="10"/>
      <c r="H112" s="3"/>
      <c r="I112" s="3"/>
      <c r="J112" s="3"/>
      <c r="K112" s="3"/>
      <c r="L112" s="3"/>
      <c r="M112" s="3"/>
      <c r="N112" s="3"/>
      <c r="O112" s="3"/>
      <c r="P112" s="3"/>
      <c r="Q112" s="3"/>
    </row>
    <row r="113" spans="1:17" x14ac:dyDescent="0.2">
      <c r="A113" s="1"/>
      <c r="B113" s="10"/>
      <c r="C113" s="10"/>
      <c r="D113" s="10"/>
      <c r="E113" s="36"/>
      <c r="F113" s="10"/>
      <c r="G113" s="10"/>
      <c r="H113" s="3"/>
      <c r="I113" s="3"/>
      <c r="J113" s="3"/>
      <c r="K113" s="3"/>
      <c r="L113" s="3"/>
      <c r="M113" s="3"/>
      <c r="N113" s="3"/>
      <c r="O113" s="3"/>
      <c r="P113" s="3"/>
      <c r="Q113" s="3"/>
    </row>
    <row r="114" spans="1:17" x14ac:dyDescent="0.2">
      <c r="A114" s="1"/>
      <c r="B114" s="10"/>
      <c r="C114" s="10"/>
      <c r="D114" s="10"/>
      <c r="E114" s="36"/>
      <c r="F114" s="10"/>
      <c r="G114" s="10"/>
      <c r="H114" s="3"/>
      <c r="I114" s="3"/>
      <c r="J114" s="3"/>
      <c r="K114" s="3"/>
      <c r="L114" s="3"/>
      <c r="M114" s="3"/>
      <c r="N114" s="3"/>
      <c r="O114" s="3"/>
      <c r="P114" s="3"/>
      <c r="Q114" s="3"/>
    </row>
    <row r="115" spans="1:17" x14ac:dyDescent="0.2">
      <c r="A115" s="1"/>
      <c r="B115" s="10"/>
      <c r="C115" s="10"/>
      <c r="D115" s="10"/>
      <c r="E115" s="36"/>
      <c r="F115" s="10"/>
      <c r="G115" s="10"/>
      <c r="H115" s="3"/>
      <c r="I115" s="3"/>
      <c r="J115" s="3"/>
      <c r="K115" s="3"/>
      <c r="L115" s="3"/>
      <c r="M115" s="3"/>
      <c r="N115" s="3"/>
      <c r="O115" s="3"/>
      <c r="P115" s="3"/>
      <c r="Q115" s="3"/>
    </row>
    <row r="116" spans="1:17" x14ac:dyDescent="0.2">
      <c r="A116" s="1"/>
      <c r="B116" s="10"/>
      <c r="C116" s="10"/>
      <c r="D116" s="10"/>
      <c r="E116" s="36"/>
      <c r="F116" s="10"/>
      <c r="G116" s="10"/>
      <c r="H116" s="3"/>
      <c r="I116" s="3"/>
      <c r="J116" s="3"/>
      <c r="K116" s="3"/>
      <c r="L116" s="3"/>
      <c r="M116" s="3"/>
      <c r="N116" s="3"/>
      <c r="O116" s="3"/>
      <c r="P116" s="3"/>
      <c r="Q116" s="3"/>
    </row>
    <row r="117" spans="1:17" x14ac:dyDescent="0.2">
      <c r="A117" s="1"/>
      <c r="B117" s="10"/>
      <c r="C117" s="10"/>
      <c r="D117" s="10"/>
      <c r="E117" s="36"/>
      <c r="F117" s="10"/>
      <c r="G117" s="10"/>
      <c r="H117" s="3"/>
      <c r="I117" s="3"/>
      <c r="J117" s="3"/>
      <c r="K117" s="3"/>
      <c r="L117" s="3"/>
      <c r="M117" s="3"/>
      <c r="N117" s="3"/>
      <c r="O117" s="3"/>
      <c r="P117" s="3"/>
      <c r="Q117" s="3"/>
    </row>
    <row r="118" spans="1:17" x14ac:dyDescent="0.2">
      <c r="A118" s="1"/>
      <c r="B118" s="10"/>
      <c r="C118" s="10"/>
      <c r="D118" s="10"/>
      <c r="E118" s="36"/>
      <c r="F118" s="10"/>
      <c r="G118" s="10"/>
      <c r="H118" s="3"/>
      <c r="I118" s="3"/>
      <c r="J118" s="3"/>
      <c r="K118" s="3"/>
      <c r="L118" s="3"/>
      <c r="M118" s="3"/>
      <c r="N118" s="3"/>
      <c r="O118" s="3"/>
      <c r="P118" s="3"/>
      <c r="Q118" s="3"/>
    </row>
    <row r="119" spans="1:17" x14ac:dyDescent="0.2">
      <c r="A119" s="1"/>
      <c r="B119" s="10"/>
      <c r="C119" s="10"/>
      <c r="D119" s="10"/>
      <c r="E119" s="36"/>
      <c r="F119" s="10"/>
      <c r="G119" s="10"/>
      <c r="H119" s="3"/>
      <c r="I119" s="3"/>
      <c r="J119" s="3"/>
      <c r="K119" s="3"/>
      <c r="L119" s="3"/>
      <c r="M119" s="3"/>
      <c r="N119" s="3"/>
      <c r="O119" s="3"/>
      <c r="P119" s="3"/>
      <c r="Q119" s="3"/>
    </row>
    <row r="120" spans="1:17" x14ac:dyDescent="0.2">
      <c r="A120" s="1"/>
      <c r="B120" s="10"/>
      <c r="C120" s="10"/>
      <c r="D120" s="10"/>
      <c r="E120" s="36"/>
      <c r="F120" s="10"/>
      <c r="G120" s="10"/>
      <c r="H120" s="3"/>
      <c r="I120" s="3"/>
      <c r="J120" s="3"/>
      <c r="K120" s="3"/>
      <c r="L120" s="3"/>
      <c r="M120" s="3"/>
      <c r="N120" s="3"/>
      <c r="O120" s="3"/>
      <c r="P120" s="3"/>
      <c r="Q120" s="3"/>
    </row>
    <row r="121" spans="1:17" x14ac:dyDescent="0.2">
      <c r="A121" s="1"/>
      <c r="B121" s="10"/>
      <c r="C121" s="10"/>
      <c r="D121" s="10"/>
      <c r="E121" s="36"/>
      <c r="F121" s="10"/>
      <c r="G121" s="10"/>
      <c r="H121" s="3"/>
      <c r="I121" s="3"/>
      <c r="J121" s="3"/>
      <c r="K121" s="3"/>
      <c r="L121" s="3"/>
      <c r="M121" s="3"/>
      <c r="N121" s="3"/>
      <c r="O121" s="3"/>
      <c r="P121" s="3"/>
      <c r="Q121" s="3"/>
    </row>
    <row r="122" spans="1:17" x14ac:dyDescent="0.2">
      <c r="A122" s="1"/>
      <c r="B122" s="10"/>
      <c r="C122" s="10"/>
      <c r="D122" s="10"/>
      <c r="E122" s="36"/>
      <c r="F122" s="10"/>
      <c r="G122" s="10"/>
      <c r="H122" s="3"/>
      <c r="I122" s="3"/>
      <c r="J122" s="3"/>
      <c r="K122" s="3"/>
      <c r="L122" s="3"/>
      <c r="M122" s="3"/>
      <c r="N122" s="3"/>
      <c r="O122" s="3"/>
      <c r="P122" s="3"/>
      <c r="Q122" s="3"/>
    </row>
    <row r="123" spans="1:17" x14ac:dyDescent="0.2">
      <c r="A123" s="1"/>
      <c r="B123" s="10"/>
      <c r="C123" s="10"/>
      <c r="D123" s="10"/>
      <c r="E123" s="10"/>
      <c r="F123" s="10"/>
      <c r="G123" s="10"/>
      <c r="H123" s="3"/>
      <c r="I123" s="3"/>
      <c r="J123" s="3"/>
      <c r="K123" s="3"/>
      <c r="L123" s="3"/>
      <c r="M123" s="3"/>
      <c r="N123" s="3"/>
      <c r="O123" s="3"/>
      <c r="P123" s="3"/>
      <c r="Q123" s="3"/>
    </row>
    <row r="124" spans="1:17" x14ac:dyDescent="0.2">
      <c r="A124" s="1"/>
      <c r="B124" s="10"/>
      <c r="C124" s="10"/>
      <c r="D124" s="10"/>
      <c r="E124" s="10"/>
      <c r="F124" s="10"/>
      <c r="G124" s="10"/>
      <c r="H124" s="3"/>
      <c r="I124" s="3"/>
      <c r="J124" s="3"/>
      <c r="K124" s="3"/>
      <c r="L124" s="3"/>
      <c r="M124" s="3"/>
      <c r="N124" s="3"/>
      <c r="O124" s="3"/>
      <c r="P124" s="3"/>
      <c r="Q124" s="3"/>
    </row>
    <row r="125" spans="1:17" x14ac:dyDescent="0.2">
      <c r="A125" s="1"/>
      <c r="B125" s="10"/>
      <c r="C125" s="10"/>
      <c r="D125" s="10"/>
      <c r="E125" s="10"/>
      <c r="F125" s="10"/>
      <c r="G125" s="10"/>
      <c r="H125" s="3"/>
      <c r="I125" s="3"/>
      <c r="J125" s="3"/>
      <c r="K125" s="3"/>
      <c r="L125" s="3"/>
      <c r="M125" s="3"/>
      <c r="N125" s="3"/>
      <c r="O125" s="3"/>
      <c r="P125" s="3"/>
      <c r="Q125" s="3"/>
    </row>
    <row r="126" spans="1:17" x14ac:dyDescent="0.2">
      <c r="A126" s="1"/>
      <c r="B126" s="10"/>
      <c r="C126" s="10"/>
      <c r="D126" s="10"/>
      <c r="E126" s="10"/>
      <c r="F126" s="10"/>
      <c r="G126" s="10"/>
      <c r="H126" s="3"/>
      <c r="I126" s="3"/>
      <c r="J126" s="3"/>
      <c r="K126" s="3"/>
      <c r="L126" s="3"/>
      <c r="M126" s="3"/>
      <c r="N126" s="3"/>
      <c r="O126" s="3"/>
      <c r="P126" s="3"/>
      <c r="Q126" s="3"/>
    </row>
    <row r="127" spans="1:17" x14ac:dyDescent="0.2">
      <c r="A127" s="1"/>
      <c r="B127" s="10"/>
      <c r="C127" s="10"/>
      <c r="D127" s="10"/>
      <c r="E127" s="10"/>
      <c r="F127" s="10"/>
      <c r="G127" s="10"/>
      <c r="H127" s="3"/>
      <c r="I127" s="3"/>
      <c r="J127" s="3"/>
      <c r="K127" s="3"/>
      <c r="L127" s="3"/>
      <c r="M127" s="3"/>
      <c r="N127" s="3"/>
      <c r="O127" s="3"/>
      <c r="P127" s="3"/>
      <c r="Q127" s="3"/>
    </row>
    <row r="128" spans="1:17" x14ac:dyDescent="0.2">
      <c r="A128" s="1"/>
      <c r="B128" s="10"/>
      <c r="C128" s="10"/>
      <c r="D128" s="10"/>
      <c r="E128" s="10"/>
      <c r="F128" s="10"/>
      <c r="G128" s="10"/>
      <c r="H128" s="3"/>
      <c r="I128" s="3"/>
      <c r="J128" s="3"/>
      <c r="K128" s="3"/>
      <c r="L128" s="3"/>
      <c r="M128" s="3"/>
      <c r="N128" s="3"/>
      <c r="O128" s="3"/>
      <c r="P128" s="3"/>
      <c r="Q128" s="3"/>
    </row>
    <row r="129" spans="1:17" x14ac:dyDescent="0.2">
      <c r="A129" s="1"/>
      <c r="B129" s="10"/>
      <c r="C129" s="10"/>
      <c r="D129" s="10"/>
      <c r="E129" s="10"/>
      <c r="F129" s="10"/>
      <c r="G129" s="10"/>
      <c r="H129" s="3"/>
      <c r="I129" s="3"/>
      <c r="J129" s="3"/>
      <c r="K129" s="3"/>
      <c r="L129" s="3"/>
      <c r="M129" s="3"/>
      <c r="N129" s="3"/>
      <c r="O129" s="3"/>
      <c r="P129" s="3"/>
      <c r="Q129" s="3"/>
    </row>
    <row r="130" spans="1:17" x14ac:dyDescent="0.2">
      <c r="A130" s="1"/>
      <c r="B130" s="10"/>
      <c r="C130" s="10"/>
      <c r="D130" s="10"/>
      <c r="E130" s="10"/>
      <c r="F130" s="10"/>
      <c r="G130" s="10"/>
      <c r="H130" s="3"/>
      <c r="I130" s="3"/>
      <c r="J130" s="3"/>
      <c r="K130" s="3"/>
      <c r="L130" s="3"/>
      <c r="M130" s="3"/>
      <c r="N130" s="3"/>
      <c r="O130" s="3"/>
      <c r="P130" s="3"/>
      <c r="Q130" s="3"/>
    </row>
    <row r="131" spans="1:17" x14ac:dyDescent="0.2">
      <c r="A131" s="1"/>
      <c r="H131" s="3"/>
      <c r="I131" s="3"/>
      <c r="J131" s="3"/>
      <c r="K131" s="3"/>
      <c r="L131" s="3"/>
      <c r="M131" s="3"/>
      <c r="N131" s="3"/>
      <c r="O131" s="3"/>
      <c r="P131" s="3"/>
      <c r="Q131" s="3"/>
    </row>
    <row r="132" spans="1:17" x14ac:dyDescent="0.2">
      <c r="A132" s="1"/>
      <c r="H132" s="3"/>
      <c r="I132" s="3"/>
      <c r="J132" s="3"/>
      <c r="K132" s="3"/>
      <c r="L132" s="3"/>
      <c r="M132" s="3"/>
      <c r="N132" s="3"/>
      <c r="O132" s="3"/>
      <c r="P132" s="3"/>
      <c r="Q132" s="3"/>
    </row>
    <row r="133" spans="1:17" x14ac:dyDescent="0.2">
      <c r="A133" s="1"/>
      <c r="H133" s="3"/>
      <c r="I133" s="3"/>
      <c r="J133" s="3"/>
      <c r="K133" s="3"/>
      <c r="L133" s="3"/>
      <c r="M133" s="3"/>
      <c r="N133" s="3"/>
      <c r="O133" s="3"/>
      <c r="P133" s="3"/>
      <c r="Q133" s="3"/>
    </row>
    <row r="134" spans="1:17" x14ac:dyDescent="0.2">
      <c r="A134" s="1"/>
      <c r="H134" s="3"/>
      <c r="I134" s="3"/>
      <c r="J134" s="3"/>
      <c r="K134" s="3"/>
      <c r="L134" s="3"/>
      <c r="M134" s="3"/>
      <c r="N134" s="3"/>
      <c r="O134" s="3"/>
      <c r="P134" s="3"/>
      <c r="Q134" s="3"/>
    </row>
    <row r="135" spans="1:17" x14ac:dyDescent="0.2">
      <c r="A135" s="1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</row>
    <row r="136" spans="1:17" x14ac:dyDescent="0.2">
      <c r="A136" s="1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</row>
    <row r="137" spans="1:17" x14ac:dyDescent="0.2">
      <c r="A137" s="1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</row>
    <row r="138" spans="1:17" x14ac:dyDescent="0.2"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</row>
    <row r="139" spans="1:17" x14ac:dyDescent="0.2"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</row>
    <row r="140" spans="1:17" x14ac:dyDescent="0.2"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</row>
    <row r="141" spans="1:17" x14ac:dyDescent="0.2"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</row>
    <row r="142" spans="1:17" x14ac:dyDescent="0.2"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</row>
  </sheetData>
  <sheetProtection sheet="1" insertHyperlinks="0" autoFilter="0" pivotTables="0"/>
  <mergeCells count="5">
    <mergeCell ref="B2:E3"/>
    <mergeCell ref="F2:G3"/>
    <mergeCell ref="C4:E4"/>
    <mergeCell ref="C5:E5"/>
    <mergeCell ref="C6:E6"/>
  </mergeCells>
  <conditionalFormatting sqref="C4:E4">
    <cfRule type="expression" dxfId="41" priority="28" stopIfTrue="1">
      <formula>IF($C$4="AWS / FA / Signal &amp; Magnet",1,0)</formula>
    </cfRule>
  </conditionalFormatting>
  <conditionalFormatting sqref="E10:E11">
    <cfRule type="cellIs" dxfId="40" priority="21" stopIfTrue="1" operator="greaterThan">
      <formula>0</formula>
    </cfRule>
  </conditionalFormatting>
  <conditionalFormatting sqref="E27">
    <cfRule type="cellIs" dxfId="39" priority="4" stopIfTrue="1" operator="greaterThan">
      <formula>0</formula>
    </cfRule>
  </conditionalFormatting>
  <conditionalFormatting sqref="E34">
    <cfRule type="cellIs" dxfId="38" priority="3" stopIfTrue="1" operator="greaterThan">
      <formula>0</formula>
    </cfRule>
  </conditionalFormatting>
  <conditionalFormatting sqref="E41">
    <cfRule type="cellIs" dxfId="37" priority="1" stopIfTrue="1" operator="greaterThan">
      <formula>0</formula>
    </cfRule>
  </conditionalFormatting>
  <conditionalFormatting sqref="F9:F16">
    <cfRule type="cellIs" dxfId="36" priority="16" stopIfTrue="1" operator="greaterThan">
      <formula>0</formula>
    </cfRule>
  </conditionalFormatting>
  <conditionalFormatting sqref="F16">
    <cfRule type="cellIs" dxfId="35" priority="17" stopIfTrue="1" operator="lessThan">
      <formula>0</formula>
    </cfRule>
  </conditionalFormatting>
  <conditionalFormatting sqref="F18:F24">
    <cfRule type="cellIs" dxfId="34" priority="11" stopIfTrue="1" operator="greaterThan">
      <formula>0</formula>
    </cfRule>
  </conditionalFormatting>
  <conditionalFormatting sqref="F24">
    <cfRule type="cellIs" dxfId="33" priority="12" stopIfTrue="1" operator="lessThan">
      <formula>0</formula>
    </cfRule>
  </conditionalFormatting>
  <conditionalFormatting sqref="F26:F31">
    <cfRule type="cellIs" dxfId="32" priority="9" stopIfTrue="1" operator="greaterThan">
      <formula>0</formula>
    </cfRule>
  </conditionalFormatting>
  <conditionalFormatting sqref="F31">
    <cfRule type="cellIs" dxfId="31" priority="10" stopIfTrue="1" operator="lessThan">
      <formula>0</formula>
    </cfRule>
  </conditionalFormatting>
  <conditionalFormatting sqref="F34:F38">
    <cfRule type="cellIs" dxfId="30" priority="7" stopIfTrue="1" operator="greaterThan">
      <formula>0</formula>
    </cfRule>
  </conditionalFormatting>
  <conditionalFormatting sqref="F38">
    <cfRule type="cellIs" dxfId="29" priority="8" stopIfTrue="1" operator="lessThan">
      <formula>0</formula>
    </cfRule>
  </conditionalFormatting>
  <conditionalFormatting sqref="F41:F45">
    <cfRule type="cellIs" dxfId="28" priority="2" stopIfTrue="1" operator="greaterThan">
      <formula>0</formula>
    </cfRule>
  </conditionalFormatting>
  <conditionalFormatting sqref="F45">
    <cfRule type="cellIs" dxfId="27" priority="6" stopIfTrue="1" operator="lessThan">
      <formula>0</formula>
    </cfRule>
  </conditionalFormatting>
  <conditionalFormatting sqref="G15">
    <cfRule type="cellIs" dxfId="26" priority="24" stopIfTrue="1" operator="greaterThan">
      <formula>0</formula>
    </cfRule>
  </conditionalFormatting>
  <dataValidations disablePrompts="1" count="7">
    <dataValidation type="list" allowBlank="1" showInputMessage="1" showErrorMessage="1" sqref="D18:D20" xr:uid="{C7A9563F-510B-4868-AC6D-3570CFE549AA}">
      <formula1>"h, Stk, psch"</formula1>
    </dataValidation>
    <dataValidation type="decimal" operator="greaterThan" allowBlank="1" showInputMessage="1" showErrorMessage="1" sqref="E29 E26 E36 E33 E22 E18:E20 E43 E14 E40 E9 C20" xr:uid="{EE6D6D2D-8A35-4C32-AD7B-E2448E2C6745}">
      <formula1>0</formula1>
    </dataValidation>
    <dataValidation type="decimal" operator="greaterThanOrEqual" allowBlank="1" showInputMessage="1" showErrorMessage="1" sqref="E27 E41 E34 E10:E12" xr:uid="{80FCEE02-F9B7-48A9-8752-29743DA99059}">
      <formula1>0</formula1>
    </dataValidation>
    <dataValidation type="list" allowBlank="1" showInputMessage="1" showErrorMessage="1" sqref="C4:E4" xr:uid="{8A4F594F-8EFB-4CA2-8DAC-3226DEA47C2F}">
      <formula1>$C$66:$C$76</formula1>
    </dataValidation>
    <dataValidation operator="greaterThan" allowBlank="1" showInputMessage="1" showErrorMessage="1" sqref="C9 C40 C33 C26 F26 F33 C12 F40" xr:uid="{3229C03B-FFAA-45F7-8441-8955735603B9}"/>
    <dataValidation type="decimal" operator="lessThanOrEqual" allowBlank="1" showInputMessage="1" showErrorMessage="1" sqref="E46" xr:uid="{DA4F4823-797D-48F5-8FA7-A19310513746}">
      <formula1>0</formula1>
    </dataValidation>
    <dataValidation type="decimal" allowBlank="1" showInputMessage="1" showErrorMessage="1" sqref="E16 E24 E31 E38 E45" xr:uid="{44CFB38D-BE71-445F-BCD0-D3916C0C3370}">
      <formula1>-1</formula1>
      <formula2>1</formula2>
    </dataValidation>
  </dataValidations>
  <pageMargins left="0.70866141732283472" right="0.39370078740157483" top="0.59055118110236227" bottom="0.23622047244094491" header="0.19685039370078741" footer="0.19685039370078741"/>
  <pageSetup paperSize="9" scale="90" orientation="portrait" horizontalDpi="300" verticalDpi="300"/>
  <headerFooter alignWithMargin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131"/>
  <sheetViews>
    <sheetView workbookViewId="0">
      <selection activeCell="C6" sqref="C6:E6"/>
    </sheetView>
  </sheetViews>
  <sheetFormatPr baseColWidth="10" defaultColWidth="11.42578125" defaultRowHeight="12.75" x14ac:dyDescent="0.2"/>
  <cols>
    <col min="1" max="1" width="2.140625" style="6" customWidth="1"/>
    <col min="2" max="2" width="42.42578125" style="34" customWidth="1"/>
    <col min="3" max="3" width="8" style="34" customWidth="1"/>
    <col min="4" max="4" width="6.7109375" style="34" customWidth="1"/>
    <col min="5" max="5" width="19.7109375" style="34" customWidth="1"/>
    <col min="6" max="6" width="12.7109375" style="34" customWidth="1"/>
    <col min="7" max="7" width="29.7109375" style="34" customWidth="1"/>
    <col min="8" max="18" width="11.42578125" style="68" customWidth="1"/>
    <col min="19" max="19" width="11.42578125" style="3" customWidth="1"/>
    <col min="20" max="16384" width="11.42578125" style="3"/>
  </cols>
  <sheetData>
    <row r="1" spans="1:7" ht="4.5" customHeight="1" x14ac:dyDescent="0.2">
      <c r="A1" s="1"/>
      <c r="B1" s="10"/>
      <c r="C1" s="10"/>
      <c r="D1" s="10"/>
      <c r="E1" s="10"/>
      <c r="F1" s="10"/>
      <c r="G1" s="10"/>
    </row>
    <row r="2" spans="1:7" ht="15" customHeight="1" x14ac:dyDescent="0.2">
      <c r="A2" s="1"/>
      <c r="B2" s="225" t="s">
        <v>154</v>
      </c>
      <c r="C2" s="226"/>
      <c r="D2" s="226"/>
      <c r="E2" s="226"/>
      <c r="F2" s="227"/>
      <c r="G2" s="227"/>
    </row>
    <row r="3" spans="1:7" ht="15" customHeight="1" x14ac:dyDescent="0.2">
      <c r="A3" s="35"/>
      <c r="B3" s="226"/>
      <c r="C3" s="226"/>
      <c r="D3" s="226"/>
      <c r="E3" s="226"/>
      <c r="F3" s="228"/>
      <c r="G3" s="228"/>
    </row>
    <row r="4" spans="1:7" ht="15" customHeight="1" x14ac:dyDescent="0.2">
      <c r="A4" s="1"/>
      <c r="B4" s="44" t="s">
        <v>113</v>
      </c>
      <c r="C4" s="229"/>
      <c r="D4" s="229"/>
      <c r="E4" s="230"/>
      <c r="F4" s="151"/>
      <c r="G4" s="152"/>
    </row>
    <row r="5" spans="1:7" ht="15" customHeight="1" x14ac:dyDescent="0.2">
      <c r="A5" s="1"/>
      <c r="B5" s="42" t="s">
        <v>3</v>
      </c>
      <c r="C5" s="231" t="s">
        <v>186</v>
      </c>
      <c r="D5" s="232"/>
      <c r="E5" s="232"/>
      <c r="F5" s="12"/>
      <c r="G5" s="47"/>
    </row>
    <row r="6" spans="1:7" ht="78" customHeight="1" x14ac:dyDescent="0.2">
      <c r="A6" s="1"/>
      <c r="B6" s="43" t="s">
        <v>4</v>
      </c>
      <c r="C6" s="233" t="s">
        <v>187</v>
      </c>
      <c r="D6" s="234"/>
      <c r="E6" s="235"/>
      <c r="F6" s="20" t="s">
        <v>5</v>
      </c>
      <c r="G6" s="89" t="str">
        <f>Gerät!G7</f>
        <v>[Name des Bieters]</v>
      </c>
    </row>
    <row r="7" spans="1:7" ht="4.5" customHeight="1" x14ac:dyDescent="0.2">
      <c r="A7" s="1"/>
      <c r="B7" s="10"/>
      <c r="C7" s="10"/>
      <c r="D7" s="10"/>
      <c r="E7" s="10"/>
      <c r="F7" s="10"/>
      <c r="G7" s="10"/>
    </row>
    <row r="8" spans="1:7" ht="15" customHeight="1" x14ac:dyDescent="0.2">
      <c r="A8" s="4">
        <v>1</v>
      </c>
      <c r="B8" s="190" t="s">
        <v>114</v>
      </c>
      <c r="C8" s="13" t="s">
        <v>115</v>
      </c>
      <c r="D8" s="13" t="s">
        <v>116</v>
      </c>
      <c r="E8" s="13" t="s">
        <v>10</v>
      </c>
      <c r="F8" s="13" t="s">
        <v>11</v>
      </c>
      <c r="G8" s="49" t="s">
        <v>12</v>
      </c>
    </row>
    <row r="9" spans="1:7" ht="15" customHeight="1" x14ac:dyDescent="0.2">
      <c r="A9" s="4">
        <v>2</v>
      </c>
      <c r="B9" s="69" t="s">
        <v>117</v>
      </c>
      <c r="C9" s="184"/>
      <c r="D9" s="25" t="s">
        <v>108</v>
      </c>
      <c r="E9" s="185"/>
      <c r="F9" s="186">
        <f>E9</f>
        <v>0</v>
      </c>
      <c r="G9" s="55"/>
    </row>
    <row r="10" spans="1:7" s="68" customFormat="1" ht="15" customHeight="1" x14ac:dyDescent="0.2">
      <c r="A10" s="4">
        <v>3</v>
      </c>
      <c r="B10" s="69" t="s">
        <v>155</v>
      </c>
      <c r="C10" s="187"/>
      <c r="D10" s="187"/>
      <c r="E10" s="187"/>
      <c r="F10" s="187"/>
      <c r="G10" s="55"/>
    </row>
    <row r="11" spans="1:7" s="68" customFormat="1" ht="15" customHeight="1" x14ac:dyDescent="0.2">
      <c r="A11" s="4">
        <v>4</v>
      </c>
      <c r="B11" s="70" t="s">
        <v>156</v>
      </c>
      <c r="C11" s="56"/>
      <c r="D11" s="25" t="s">
        <v>137</v>
      </c>
      <c r="E11" s="186">
        <f>C11*$E$9</f>
        <v>0</v>
      </c>
      <c r="F11" s="186">
        <f t="shared" ref="F11:F24" si="0">E11</f>
        <v>0</v>
      </c>
      <c r="G11" s="55"/>
    </row>
    <row r="12" spans="1:7" s="68" customFormat="1" ht="15" customHeight="1" x14ac:dyDescent="0.2">
      <c r="A12" s="4">
        <v>5</v>
      </c>
      <c r="B12" s="70" t="s">
        <v>157</v>
      </c>
      <c r="C12" s="56"/>
      <c r="D12" s="25" t="s">
        <v>137</v>
      </c>
      <c r="E12" s="186">
        <f t="shared" ref="E12:E25" si="1">C12*$E$9</f>
        <v>0</v>
      </c>
      <c r="F12" s="186">
        <f t="shared" si="0"/>
        <v>0</v>
      </c>
      <c r="G12" s="55"/>
    </row>
    <row r="13" spans="1:7" s="68" customFormat="1" ht="15" customHeight="1" x14ac:dyDescent="0.2">
      <c r="A13" s="4">
        <v>6</v>
      </c>
      <c r="B13" s="70" t="s">
        <v>158</v>
      </c>
      <c r="C13" s="56"/>
      <c r="D13" s="25" t="s">
        <v>137</v>
      </c>
      <c r="E13" s="186">
        <f t="shared" si="1"/>
        <v>0</v>
      </c>
      <c r="F13" s="186">
        <f t="shared" si="0"/>
        <v>0</v>
      </c>
      <c r="G13" s="55"/>
    </row>
    <row r="14" spans="1:7" s="68" customFormat="1" ht="15" customHeight="1" x14ac:dyDescent="0.2">
      <c r="A14" s="4">
        <v>7</v>
      </c>
      <c r="B14" s="70" t="s">
        <v>159</v>
      </c>
      <c r="C14" s="56"/>
      <c r="D14" s="25" t="s">
        <v>137</v>
      </c>
      <c r="E14" s="186">
        <f t="shared" si="1"/>
        <v>0</v>
      </c>
      <c r="F14" s="186">
        <f t="shared" si="0"/>
        <v>0</v>
      </c>
      <c r="G14" s="55"/>
    </row>
    <row r="15" spans="1:7" s="68" customFormat="1" ht="15" customHeight="1" x14ac:dyDescent="0.2">
      <c r="A15" s="4">
        <v>8</v>
      </c>
      <c r="B15" s="70" t="s">
        <v>160</v>
      </c>
      <c r="C15" s="56"/>
      <c r="D15" s="25" t="s">
        <v>137</v>
      </c>
      <c r="E15" s="186">
        <f t="shared" si="1"/>
        <v>0</v>
      </c>
      <c r="F15" s="186">
        <f t="shared" si="0"/>
        <v>0</v>
      </c>
      <c r="G15" s="55"/>
    </row>
    <row r="16" spans="1:7" s="68" customFormat="1" ht="15" customHeight="1" x14ac:dyDescent="0.2">
      <c r="A16" s="4">
        <v>9</v>
      </c>
      <c r="B16" s="70" t="s">
        <v>161</v>
      </c>
      <c r="C16" s="56"/>
      <c r="D16" s="25" t="s">
        <v>137</v>
      </c>
      <c r="E16" s="186">
        <f t="shared" si="1"/>
        <v>0</v>
      </c>
      <c r="F16" s="186">
        <f t="shared" si="0"/>
        <v>0</v>
      </c>
      <c r="G16" s="55"/>
    </row>
    <row r="17" spans="1:7" s="68" customFormat="1" ht="15" customHeight="1" x14ac:dyDescent="0.2">
      <c r="A17" s="4">
        <v>10</v>
      </c>
      <c r="B17" s="191" t="s">
        <v>162</v>
      </c>
      <c r="C17" s="56"/>
      <c r="D17" s="25" t="s">
        <v>137</v>
      </c>
      <c r="E17" s="186">
        <f t="shared" si="1"/>
        <v>0</v>
      </c>
      <c r="F17" s="186">
        <f t="shared" si="0"/>
        <v>0</v>
      </c>
      <c r="G17" s="55"/>
    </row>
    <row r="18" spans="1:7" s="68" customFormat="1" ht="15" customHeight="1" x14ac:dyDescent="0.2">
      <c r="A18" s="4">
        <v>11</v>
      </c>
      <c r="B18" s="71" t="s">
        <v>163</v>
      </c>
      <c r="C18" s="174" t="str">
        <f>IFERROR(E18/$F$9*100,"")</f>
        <v/>
      </c>
      <c r="D18" s="25" t="s">
        <v>137</v>
      </c>
      <c r="E18" s="186">
        <f>SUM(E9:E17)</f>
        <v>0</v>
      </c>
      <c r="F18" s="186">
        <f>SUM(F9:F17)</f>
        <v>0</v>
      </c>
      <c r="G18" s="55"/>
    </row>
    <row r="19" spans="1:7" s="68" customFormat="1" ht="15" customHeight="1" x14ac:dyDescent="0.2">
      <c r="A19" s="4">
        <v>12</v>
      </c>
      <c r="B19" s="69" t="s">
        <v>164</v>
      </c>
      <c r="C19" s="187"/>
      <c r="D19" s="187"/>
      <c r="E19" s="187"/>
      <c r="F19" s="187"/>
      <c r="G19" s="192"/>
    </row>
    <row r="20" spans="1:7" s="68" customFormat="1" ht="15" customHeight="1" x14ac:dyDescent="0.2">
      <c r="A20" s="4">
        <v>13</v>
      </c>
      <c r="B20" s="70" t="s">
        <v>165</v>
      </c>
      <c r="C20" s="56"/>
      <c r="D20" s="25" t="s">
        <v>137</v>
      </c>
      <c r="E20" s="186">
        <f>C20*$E$9</f>
        <v>0</v>
      </c>
      <c r="F20" s="186">
        <f t="shared" si="0"/>
        <v>0</v>
      </c>
      <c r="G20" s="55"/>
    </row>
    <row r="21" spans="1:7" s="68" customFormat="1" x14ac:dyDescent="0.2">
      <c r="A21" s="4">
        <v>14</v>
      </c>
      <c r="B21" s="193" t="s">
        <v>166</v>
      </c>
      <c r="C21" s="56"/>
      <c r="D21" s="25" t="s">
        <v>137</v>
      </c>
      <c r="E21" s="186">
        <f t="shared" si="1"/>
        <v>0</v>
      </c>
      <c r="F21" s="186">
        <f t="shared" si="0"/>
        <v>0</v>
      </c>
      <c r="G21" s="55"/>
    </row>
    <row r="22" spans="1:7" s="68" customFormat="1" ht="15" customHeight="1" x14ac:dyDescent="0.2">
      <c r="A22" s="4">
        <v>15</v>
      </c>
      <c r="B22" s="70" t="s">
        <v>167</v>
      </c>
      <c r="C22" s="56"/>
      <c r="D22" s="25" t="s">
        <v>137</v>
      </c>
      <c r="E22" s="186">
        <f t="shared" si="1"/>
        <v>0</v>
      </c>
      <c r="F22" s="186">
        <f t="shared" si="0"/>
        <v>0</v>
      </c>
      <c r="G22" s="55"/>
    </row>
    <row r="23" spans="1:7" s="68" customFormat="1" ht="15" customHeight="1" x14ac:dyDescent="0.2">
      <c r="A23" s="4">
        <v>16</v>
      </c>
      <c r="B23" s="70" t="s">
        <v>168</v>
      </c>
      <c r="C23" s="56"/>
      <c r="D23" s="25" t="s">
        <v>137</v>
      </c>
      <c r="E23" s="186">
        <f t="shared" si="1"/>
        <v>0</v>
      </c>
      <c r="F23" s="186">
        <f t="shared" si="0"/>
        <v>0</v>
      </c>
      <c r="G23" s="55"/>
    </row>
    <row r="24" spans="1:7" s="68" customFormat="1" ht="15" customHeight="1" x14ac:dyDescent="0.2">
      <c r="A24" s="4">
        <v>17</v>
      </c>
      <c r="B24" s="70" t="s">
        <v>169</v>
      </c>
      <c r="C24" s="56"/>
      <c r="D24" s="25" t="s">
        <v>137</v>
      </c>
      <c r="E24" s="186">
        <f t="shared" si="1"/>
        <v>0</v>
      </c>
      <c r="F24" s="186">
        <f t="shared" si="0"/>
        <v>0</v>
      </c>
      <c r="G24" s="55"/>
    </row>
    <row r="25" spans="1:7" s="68" customFormat="1" ht="15" customHeight="1" x14ac:dyDescent="0.2">
      <c r="A25" s="4">
        <v>18</v>
      </c>
      <c r="B25" s="70" t="s">
        <v>170</v>
      </c>
      <c r="C25" s="56"/>
      <c r="D25" s="25" t="s">
        <v>137</v>
      </c>
      <c r="E25" s="186">
        <f t="shared" si="1"/>
        <v>0</v>
      </c>
      <c r="F25" s="186">
        <f>E25</f>
        <v>0</v>
      </c>
      <c r="G25" s="55"/>
    </row>
    <row r="26" spans="1:7" s="68" customFormat="1" ht="15" customHeight="1" x14ac:dyDescent="0.2">
      <c r="A26" s="4">
        <v>19</v>
      </c>
      <c r="B26" s="191" t="s">
        <v>171</v>
      </c>
      <c r="C26" s="56"/>
      <c r="D26" s="25" t="s">
        <v>137</v>
      </c>
      <c r="E26" s="186">
        <f>C26*$E$9</f>
        <v>0</v>
      </c>
      <c r="F26" s="186">
        <f>E26</f>
        <v>0</v>
      </c>
      <c r="G26" s="55"/>
    </row>
    <row r="27" spans="1:7" s="68" customFormat="1" ht="15" customHeight="1" x14ac:dyDescent="0.2">
      <c r="A27" s="4">
        <v>20</v>
      </c>
      <c r="B27" s="71" t="s">
        <v>172</v>
      </c>
      <c r="C27" s="174" t="str">
        <f>IFERROR(E27/$F$9*100,"")</f>
        <v/>
      </c>
      <c r="D27" s="25" t="s">
        <v>137</v>
      </c>
      <c r="E27" s="186">
        <f>SUM(E20:E26)</f>
        <v>0</v>
      </c>
      <c r="F27" s="186">
        <f>SUM(F20:F26)+F18</f>
        <v>0</v>
      </c>
      <c r="G27" s="55"/>
    </row>
    <row r="28" spans="1:7" s="68" customFormat="1" ht="15" customHeight="1" x14ac:dyDescent="0.2">
      <c r="A28" s="4">
        <v>21</v>
      </c>
      <c r="B28" s="69" t="s">
        <v>173</v>
      </c>
      <c r="C28" s="187"/>
      <c r="D28" s="187"/>
      <c r="E28" s="187"/>
      <c r="F28" s="187"/>
      <c r="G28" s="192"/>
    </row>
    <row r="29" spans="1:7" s="68" customFormat="1" ht="15" customHeight="1" x14ac:dyDescent="0.2">
      <c r="A29" s="4">
        <v>22</v>
      </c>
      <c r="B29" s="70" t="s">
        <v>174</v>
      </c>
      <c r="C29" s="174" t="str">
        <f>IFERROR(E29/$F$9*100,"")</f>
        <v/>
      </c>
      <c r="D29" s="25" t="s">
        <v>137</v>
      </c>
      <c r="E29" s="61"/>
      <c r="F29" s="186">
        <f>E29</f>
        <v>0</v>
      </c>
      <c r="G29" s="55"/>
    </row>
    <row r="30" spans="1:7" s="68" customFormat="1" ht="15" customHeight="1" x14ac:dyDescent="0.2">
      <c r="A30" s="4">
        <v>23</v>
      </c>
      <c r="B30" s="70" t="s">
        <v>70</v>
      </c>
      <c r="C30" s="174" t="str">
        <f>IFERROR(E30/$F$9*100,"")</f>
        <v/>
      </c>
      <c r="D30" s="25" t="s">
        <v>137</v>
      </c>
      <c r="E30" s="61"/>
      <c r="F30" s="186">
        <f t="shared" ref="F30:F36" si="2">E30</f>
        <v>0</v>
      </c>
      <c r="G30" s="55"/>
    </row>
    <row r="31" spans="1:7" s="68" customFormat="1" ht="15" customHeight="1" x14ac:dyDescent="0.2">
      <c r="A31" s="4">
        <v>24</v>
      </c>
      <c r="B31" s="70" t="s">
        <v>175</v>
      </c>
      <c r="C31" s="174" t="str">
        <f t="shared" ref="C31:C37" si="3">IFERROR(E31/$F$9*100,"")</f>
        <v/>
      </c>
      <c r="D31" s="25" t="s">
        <v>137</v>
      </c>
      <c r="E31" s="61"/>
      <c r="F31" s="186">
        <f t="shared" si="2"/>
        <v>0</v>
      </c>
      <c r="G31" s="55"/>
    </row>
    <row r="32" spans="1:7" s="68" customFormat="1" ht="15" customHeight="1" x14ac:dyDescent="0.2">
      <c r="A32" s="4">
        <v>25</v>
      </c>
      <c r="B32" s="70" t="s">
        <v>176</v>
      </c>
      <c r="C32" s="174" t="str">
        <f t="shared" si="3"/>
        <v/>
      </c>
      <c r="D32" s="25" t="s">
        <v>137</v>
      </c>
      <c r="E32" s="61"/>
      <c r="F32" s="186">
        <f t="shared" si="2"/>
        <v>0</v>
      </c>
      <c r="G32" s="55"/>
    </row>
    <row r="33" spans="1:7" s="68" customFormat="1" ht="15.75" customHeight="1" x14ac:dyDescent="0.2">
      <c r="A33" s="4">
        <v>26</v>
      </c>
      <c r="B33" s="70" t="s">
        <v>177</v>
      </c>
      <c r="C33" s="174" t="str">
        <f t="shared" si="3"/>
        <v/>
      </c>
      <c r="D33" s="25" t="s">
        <v>137</v>
      </c>
      <c r="E33" s="61"/>
      <c r="F33" s="186">
        <f t="shared" si="2"/>
        <v>0</v>
      </c>
      <c r="G33" s="55"/>
    </row>
    <row r="34" spans="1:7" s="68" customFormat="1" ht="15.75" customHeight="1" x14ac:dyDescent="0.2">
      <c r="A34" s="4">
        <v>27</v>
      </c>
      <c r="B34" s="70" t="s">
        <v>178</v>
      </c>
      <c r="C34" s="174" t="str">
        <f t="shared" si="3"/>
        <v/>
      </c>
      <c r="D34" s="25" t="s">
        <v>137</v>
      </c>
      <c r="E34" s="61"/>
      <c r="F34" s="186">
        <f t="shared" si="2"/>
        <v>0</v>
      </c>
      <c r="G34" s="55"/>
    </row>
    <row r="35" spans="1:7" s="68" customFormat="1" ht="15" customHeight="1" x14ac:dyDescent="0.2">
      <c r="A35" s="4">
        <v>28</v>
      </c>
      <c r="B35" s="194" t="s">
        <v>179</v>
      </c>
      <c r="C35" s="174" t="str">
        <f t="shared" si="3"/>
        <v/>
      </c>
      <c r="D35" s="25" t="s">
        <v>137</v>
      </c>
      <c r="E35" s="61"/>
      <c r="F35" s="186">
        <f t="shared" si="2"/>
        <v>0</v>
      </c>
      <c r="G35" s="55"/>
    </row>
    <row r="36" spans="1:7" s="68" customFormat="1" ht="15" customHeight="1" x14ac:dyDescent="0.2">
      <c r="A36" s="4">
        <v>29</v>
      </c>
      <c r="B36" s="195" t="s">
        <v>180</v>
      </c>
      <c r="C36" s="174" t="str">
        <f t="shared" si="3"/>
        <v/>
      </c>
      <c r="D36" s="25" t="s">
        <v>137</v>
      </c>
      <c r="E36" s="61"/>
      <c r="F36" s="186">
        <f t="shared" si="2"/>
        <v>0</v>
      </c>
      <c r="G36" s="55"/>
    </row>
    <row r="37" spans="1:7" s="68" customFormat="1" ht="15" customHeight="1" x14ac:dyDescent="0.2">
      <c r="A37" s="4">
        <v>30</v>
      </c>
      <c r="B37" s="71" t="s">
        <v>181</v>
      </c>
      <c r="C37" s="174" t="str">
        <f t="shared" si="3"/>
        <v/>
      </c>
      <c r="D37" s="25" t="s">
        <v>137</v>
      </c>
      <c r="E37" s="186">
        <f>SUM(E29:E36)</f>
        <v>0</v>
      </c>
      <c r="F37" s="186">
        <f>SUM(F29:F36)+F27</f>
        <v>0</v>
      </c>
      <c r="G37" s="55"/>
    </row>
    <row r="38" spans="1:7" s="68" customFormat="1" ht="15" customHeight="1" x14ac:dyDescent="0.2">
      <c r="A38" s="4">
        <v>31</v>
      </c>
      <c r="B38" s="69" t="s">
        <v>123</v>
      </c>
      <c r="C38" s="188"/>
      <c r="D38" s="25"/>
      <c r="E38" s="189"/>
      <c r="F38" s="186">
        <f>F37</f>
        <v>0</v>
      </c>
      <c r="G38" s="196" t="s">
        <v>182</v>
      </c>
    </row>
    <row r="39" spans="1:7" s="68" customFormat="1" ht="15" customHeight="1" x14ac:dyDescent="0.2">
      <c r="A39" s="4">
        <v>32</v>
      </c>
      <c r="B39" s="69" t="s">
        <v>125</v>
      </c>
      <c r="C39" s="188"/>
      <c r="D39" s="25"/>
      <c r="E39" s="159"/>
      <c r="F39" s="186">
        <f>E39*F38</f>
        <v>0</v>
      </c>
      <c r="G39" s="197" t="s">
        <v>126</v>
      </c>
    </row>
    <row r="40" spans="1:7" s="68" customFormat="1" ht="15" customHeight="1" x14ac:dyDescent="0.2">
      <c r="A40" s="4">
        <v>33</v>
      </c>
      <c r="B40" s="198" t="s">
        <v>27</v>
      </c>
      <c r="C40" s="199"/>
      <c r="D40" s="200"/>
      <c r="E40" s="201"/>
      <c r="F40" s="202">
        <f>F38+F39</f>
        <v>0</v>
      </c>
      <c r="G40" s="203" t="str">
        <f>IF(F38=0,"",(F40))</f>
        <v/>
      </c>
    </row>
    <row r="41" spans="1:7" s="68" customFormat="1" ht="15" customHeight="1" x14ac:dyDescent="0.2">
      <c r="A41" s="4"/>
      <c r="B41" s="7" t="s">
        <v>143</v>
      </c>
      <c r="C41" s="27"/>
      <c r="D41" s="27"/>
      <c r="E41" s="28"/>
      <c r="F41" s="27"/>
      <c r="G41" s="27"/>
    </row>
    <row r="42" spans="1:7" s="68" customFormat="1" ht="15" customHeight="1" x14ac:dyDescent="0.2">
      <c r="A42" s="4"/>
      <c r="B42" s="65" t="s">
        <v>183</v>
      </c>
      <c r="C42" s="30"/>
      <c r="D42" s="29"/>
      <c r="E42" s="30"/>
      <c r="F42" s="32"/>
      <c r="G42" s="33" t="s">
        <v>87</v>
      </c>
    </row>
    <row r="43" spans="1:7" s="68" customFormat="1" x14ac:dyDescent="0.2">
      <c r="A43" s="4"/>
      <c r="B43" s="177" t="s">
        <v>184</v>
      </c>
      <c r="C43" s="30"/>
      <c r="D43" s="29"/>
      <c r="E43" s="30"/>
      <c r="F43" s="9"/>
      <c r="G43" s="31"/>
    </row>
    <row r="44" spans="1:7" ht="2.25" customHeight="1" x14ac:dyDescent="0.2">
      <c r="A44" s="4"/>
      <c r="B44" s="65"/>
      <c r="C44" s="30"/>
      <c r="D44" s="29"/>
      <c r="E44" s="30"/>
      <c r="F44" s="31"/>
      <c r="G44" s="31"/>
    </row>
    <row r="45" spans="1:7" ht="2.25" customHeight="1" x14ac:dyDescent="0.2">
      <c r="A45" s="4"/>
      <c r="B45" s="65"/>
      <c r="C45" s="30"/>
      <c r="D45" s="29"/>
      <c r="E45" s="30"/>
      <c r="F45" s="9"/>
      <c r="G45" s="31"/>
    </row>
    <row r="46" spans="1:7" ht="2.25" customHeight="1" x14ac:dyDescent="0.2">
      <c r="A46" s="4"/>
      <c r="B46" s="65"/>
      <c r="C46" s="30"/>
      <c r="D46" s="29"/>
      <c r="E46" s="30"/>
      <c r="F46" s="8"/>
      <c r="G46" s="8"/>
    </row>
    <row r="47" spans="1:7" ht="2.25" customHeight="1" x14ac:dyDescent="0.2">
      <c r="A47" s="4"/>
      <c r="B47" s="66"/>
      <c r="C47" s="10"/>
      <c r="D47" s="10"/>
      <c r="E47" s="10"/>
      <c r="F47" s="10"/>
      <c r="G47" s="10"/>
    </row>
    <row r="48" spans="1:7" ht="2.25" customHeight="1" x14ac:dyDescent="0.2">
      <c r="A48" s="1"/>
      <c r="B48" s="9"/>
      <c r="C48" s="30"/>
      <c r="D48" s="29"/>
      <c r="E48" s="30"/>
      <c r="F48" s="7"/>
      <c r="G48" s="7"/>
    </row>
    <row r="49" spans="1:18" s="8" customFormat="1" ht="2.25" customHeight="1" x14ac:dyDescent="0.2">
      <c r="A49" s="7"/>
      <c r="B49" s="45"/>
      <c r="C49" s="30"/>
      <c r="D49" s="29"/>
      <c r="E49" s="30"/>
      <c r="F49" s="9"/>
      <c r="G49" s="31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</row>
    <row r="50" spans="1:18" s="8" customFormat="1" ht="2.25" customHeight="1" x14ac:dyDescent="0.2">
      <c r="A50" s="7"/>
      <c r="B50" s="29"/>
      <c r="C50" s="30"/>
      <c r="D50" s="29"/>
      <c r="E50" s="30"/>
      <c r="F50" s="31"/>
      <c r="G50" s="31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</row>
    <row r="51" spans="1:18" s="8" customFormat="1" ht="2.25" customHeight="1" x14ac:dyDescent="0.2">
      <c r="A51" s="7"/>
      <c r="B51" s="31"/>
      <c r="C51" s="30"/>
      <c r="D51" s="29"/>
      <c r="E51" s="30"/>
      <c r="F51" s="9"/>
      <c r="G51" s="31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</row>
    <row r="52" spans="1:18" s="8" customFormat="1" x14ac:dyDescent="0.2">
      <c r="A52" s="7"/>
      <c r="B52" s="38"/>
      <c r="C52" s="38"/>
      <c r="D52" s="38"/>
      <c r="E52" s="39"/>
      <c r="F52" s="38"/>
      <c r="G52" s="38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7"/>
    </row>
    <row r="53" spans="1:18" s="8" customFormat="1" x14ac:dyDescent="0.2">
      <c r="A53" s="7"/>
      <c r="B53" s="10"/>
      <c r="C53" s="10"/>
      <c r="D53" s="10"/>
      <c r="E53" s="36"/>
      <c r="F53" s="10"/>
      <c r="G53" s="10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7"/>
    </row>
    <row r="54" spans="1:18" s="2" customFormat="1" x14ac:dyDescent="0.2">
      <c r="A54" s="1"/>
      <c r="B54" s="10"/>
      <c r="C54" s="10"/>
      <c r="D54" s="10"/>
      <c r="E54" s="36"/>
      <c r="F54" s="10"/>
      <c r="G54" s="10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</row>
    <row r="55" spans="1:18" s="8" customFormat="1" ht="12.75" customHeight="1" x14ac:dyDescent="0.2">
      <c r="A55" s="7"/>
      <c r="B55" s="10"/>
      <c r="C55" s="10"/>
      <c r="D55" s="10"/>
      <c r="E55" s="36"/>
      <c r="F55" s="10"/>
      <c r="G55" s="10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</row>
    <row r="56" spans="1:18" s="8" customFormat="1" ht="12.75" customHeight="1" x14ac:dyDescent="0.2">
      <c r="A56" s="7"/>
      <c r="B56" s="10"/>
      <c r="C56" s="10"/>
      <c r="D56" s="10"/>
      <c r="E56" s="36"/>
      <c r="F56" s="10"/>
      <c r="G56" s="10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</row>
    <row r="57" spans="1:18" s="8" customFormat="1" ht="12.75" customHeight="1" x14ac:dyDescent="0.2">
      <c r="A57" s="7"/>
      <c r="B57" s="10"/>
      <c r="C57" s="10"/>
      <c r="D57" s="10"/>
      <c r="E57" s="36"/>
      <c r="F57" s="10"/>
      <c r="G57" s="10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</row>
    <row r="58" spans="1:18" s="8" customFormat="1" ht="12.75" customHeight="1" x14ac:dyDescent="0.2">
      <c r="A58" s="7"/>
      <c r="B58" s="10"/>
      <c r="C58" s="10"/>
      <c r="D58" s="10"/>
      <c r="E58" s="36"/>
      <c r="F58" s="10"/>
      <c r="G58" s="10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</row>
    <row r="59" spans="1:18" x14ac:dyDescent="0.2">
      <c r="A59" s="37"/>
      <c r="B59" s="2"/>
      <c r="C59" s="2"/>
      <c r="D59" s="10"/>
      <c r="E59" s="36"/>
      <c r="F59" s="10"/>
      <c r="G59" s="10"/>
    </row>
    <row r="60" spans="1:18" s="68" customFormat="1" ht="4.5" hidden="1" customHeight="1" x14ac:dyDescent="0.2">
      <c r="A60" s="1"/>
      <c r="B60" s="2"/>
      <c r="C60" s="10"/>
      <c r="D60" s="10"/>
      <c r="E60" s="36"/>
      <c r="F60" s="10"/>
      <c r="G60" s="10"/>
    </row>
    <row r="61" spans="1:18" s="68" customFormat="1" hidden="1" x14ac:dyDescent="0.2">
      <c r="A61" s="40"/>
      <c r="B61" s="10"/>
      <c r="C61" s="10"/>
      <c r="D61" s="10"/>
      <c r="E61" s="36"/>
      <c r="F61" s="10"/>
      <c r="G61" s="10"/>
    </row>
    <row r="62" spans="1:18" s="68" customFormat="1" ht="12" hidden="1" customHeight="1" x14ac:dyDescent="0.2">
      <c r="A62" s="1"/>
      <c r="B62" s="10"/>
      <c r="C62" s="10" t="s">
        <v>146</v>
      </c>
      <c r="D62" s="10"/>
      <c r="E62" s="36"/>
      <c r="F62" s="10"/>
      <c r="G62" s="10"/>
    </row>
    <row r="63" spans="1:18" s="68" customFormat="1" hidden="1" x14ac:dyDescent="0.2">
      <c r="A63" s="1"/>
      <c r="B63" s="10"/>
      <c r="C63" s="10" t="s">
        <v>185</v>
      </c>
      <c r="D63" s="10"/>
      <c r="E63" s="36"/>
      <c r="F63" s="10"/>
      <c r="G63" s="10"/>
    </row>
    <row r="64" spans="1:18" s="68" customFormat="1" hidden="1" x14ac:dyDescent="0.2">
      <c r="A64" s="1"/>
      <c r="B64" s="10"/>
      <c r="C64" s="46" t="s">
        <v>149</v>
      </c>
      <c r="D64" s="10"/>
      <c r="E64" s="36"/>
      <c r="F64" s="10"/>
      <c r="G64" s="10"/>
    </row>
    <row r="65" spans="1:7" s="68" customFormat="1" hidden="1" x14ac:dyDescent="0.2">
      <c r="A65" s="1"/>
      <c r="B65" s="10"/>
      <c r="C65" s="46" t="s">
        <v>150</v>
      </c>
      <c r="D65" s="10"/>
      <c r="E65" s="36"/>
      <c r="F65" s="10"/>
      <c r="G65" s="10"/>
    </row>
    <row r="66" spans="1:7" s="68" customFormat="1" hidden="1" x14ac:dyDescent="0.2">
      <c r="A66" s="1"/>
      <c r="B66" s="10"/>
      <c r="C66" s="46" t="s">
        <v>151</v>
      </c>
      <c r="D66" s="10"/>
      <c r="E66" s="36"/>
      <c r="F66" s="10"/>
      <c r="G66" s="10"/>
    </row>
    <row r="67" spans="1:7" s="68" customFormat="1" hidden="1" x14ac:dyDescent="0.2">
      <c r="A67" s="1"/>
      <c r="B67" s="10"/>
      <c r="C67" s="46" t="s">
        <v>152</v>
      </c>
      <c r="D67" s="10"/>
      <c r="E67" s="36"/>
      <c r="F67" s="10"/>
      <c r="G67" s="10"/>
    </row>
    <row r="68" spans="1:7" s="68" customFormat="1" hidden="1" x14ac:dyDescent="0.2">
      <c r="A68" s="1"/>
      <c r="B68" s="10"/>
      <c r="C68" s="46" t="s">
        <v>153</v>
      </c>
      <c r="D68" s="10"/>
      <c r="E68" s="36"/>
      <c r="F68" s="10"/>
      <c r="G68" s="10"/>
    </row>
    <row r="69" spans="1:7" s="68" customFormat="1" hidden="1" x14ac:dyDescent="0.2">
      <c r="A69" s="1"/>
      <c r="B69" s="10"/>
      <c r="C69" s="10"/>
      <c r="D69" s="10"/>
      <c r="E69" s="36"/>
      <c r="F69" s="10"/>
      <c r="G69" s="10"/>
    </row>
    <row r="70" spans="1:7" s="68" customFormat="1" hidden="1" x14ac:dyDescent="0.2">
      <c r="A70" s="1"/>
      <c r="B70" s="10"/>
      <c r="C70" s="10"/>
      <c r="D70" s="10"/>
      <c r="E70" s="36"/>
      <c r="F70" s="10"/>
      <c r="G70" s="10"/>
    </row>
    <row r="71" spans="1:7" s="68" customFormat="1" hidden="1" x14ac:dyDescent="0.2">
      <c r="A71" s="1"/>
      <c r="B71" s="10"/>
      <c r="C71" s="10"/>
      <c r="D71" s="10"/>
      <c r="E71" s="36"/>
      <c r="F71" s="10"/>
      <c r="G71" s="10"/>
    </row>
    <row r="72" spans="1:7" s="68" customFormat="1" hidden="1" x14ac:dyDescent="0.2">
      <c r="A72" s="1"/>
      <c r="B72" s="10"/>
      <c r="C72" s="10"/>
      <c r="D72" s="10"/>
      <c r="E72" s="36"/>
      <c r="F72" s="10"/>
      <c r="G72" s="10"/>
    </row>
    <row r="73" spans="1:7" s="68" customFormat="1" hidden="1" x14ac:dyDescent="0.2">
      <c r="A73" s="1"/>
      <c r="B73" s="10"/>
      <c r="C73" s="10"/>
      <c r="D73" s="10"/>
      <c r="E73" s="36"/>
      <c r="F73" s="10"/>
      <c r="G73" s="10"/>
    </row>
    <row r="74" spans="1:7" s="68" customFormat="1" hidden="1" x14ac:dyDescent="0.2">
      <c r="A74" s="1"/>
      <c r="B74" s="10"/>
      <c r="C74" s="10"/>
      <c r="D74" s="10"/>
      <c r="E74" s="36"/>
      <c r="F74" s="10"/>
      <c r="G74" s="10"/>
    </row>
    <row r="75" spans="1:7" s="68" customFormat="1" hidden="1" x14ac:dyDescent="0.2">
      <c r="A75" s="1"/>
      <c r="B75" s="10"/>
      <c r="C75" s="10"/>
      <c r="D75" s="10"/>
      <c r="E75" s="36"/>
      <c r="F75" s="10"/>
      <c r="G75" s="10"/>
    </row>
    <row r="76" spans="1:7" s="68" customFormat="1" hidden="1" x14ac:dyDescent="0.2">
      <c r="A76" s="1"/>
      <c r="B76" s="10"/>
      <c r="C76" s="10"/>
      <c r="D76" s="10"/>
      <c r="E76" s="36"/>
      <c r="F76" s="10"/>
      <c r="G76" s="10"/>
    </row>
    <row r="77" spans="1:7" s="68" customFormat="1" x14ac:dyDescent="0.2">
      <c r="A77" s="1"/>
      <c r="B77" s="10"/>
      <c r="C77" s="10"/>
      <c r="D77" s="10"/>
      <c r="E77" s="36"/>
      <c r="F77" s="10"/>
      <c r="G77" s="10"/>
    </row>
    <row r="78" spans="1:7" s="68" customFormat="1" x14ac:dyDescent="0.2">
      <c r="A78" s="1"/>
      <c r="B78" s="10"/>
      <c r="C78" s="10"/>
      <c r="D78" s="10"/>
      <c r="E78" s="36"/>
      <c r="F78" s="10"/>
      <c r="G78" s="10"/>
    </row>
    <row r="79" spans="1:7" s="68" customFormat="1" x14ac:dyDescent="0.2">
      <c r="A79" s="1"/>
      <c r="B79" s="10"/>
      <c r="C79" s="10"/>
      <c r="D79" s="10"/>
      <c r="E79" s="36"/>
      <c r="F79" s="10"/>
      <c r="G79" s="10"/>
    </row>
    <row r="80" spans="1:7" s="68" customFormat="1" x14ac:dyDescent="0.2">
      <c r="A80" s="1"/>
      <c r="B80" s="10"/>
      <c r="C80" s="10"/>
      <c r="D80" s="10"/>
      <c r="E80" s="36"/>
      <c r="F80" s="10"/>
      <c r="G80" s="10"/>
    </row>
    <row r="81" spans="1:7" s="68" customFormat="1" x14ac:dyDescent="0.2">
      <c r="A81" s="1"/>
      <c r="B81" s="10"/>
      <c r="C81" s="10"/>
      <c r="D81" s="10"/>
      <c r="E81" s="36"/>
      <c r="F81" s="10"/>
      <c r="G81" s="10"/>
    </row>
    <row r="82" spans="1:7" s="68" customFormat="1" x14ac:dyDescent="0.2">
      <c r="A82" s="1"/>
      <c r="B82" s="10"/>
      <c r="C82" s="10"/>
      <c r="D82" s="10"/>
      <c r="E82" s="36"/>
      <c r="F82" s="10"/>
      <c r="G82" s="10"/>
    </row>
    <row r="83" spans="1:7" s="68" customFormat="1" x14ac:dyDescent="0.2">
      <c r="A83" s="1"/>
      <c r="B83" s="10"/>
      <c r="C83" s="10"/>
      <c r="D83" s="10"/>
      <c r="E83" s="36"/>
      <c r="F83" s="10"/>
      <c r="G83" s="10"/>
    </row>
    <row r="84" spans="1:7" s="68" customFormat="1" x14ac:dyDescent="0.2">
      <c r="A84" s="1"/>
      <c r="B84" s="10"/>
      <c r="C84" s="10"/>
      <c r="D84" s="10"/>
      <c r="E84" s="36"/>
      <c r="F84" s="10"/>
      <c r="G84" s="10"/>
    </row>
    <row r="85" spans="1:7" s="68" customFormat="1" x14ac:dyDescent="0.2">
      <c r="A85" s="1"/>
      <c r="B85" s="10"/>
      <c r="C85" s="10"/>
      <c r="D85" s="10"/>
      <c r="E85" s="36"/>
      <c r="F85" s="10"/>
      <c r="G85" s="10"/>
    </row>
    <row r="86" spans="1:7" s="68" customFormat="1" x14ac:dyDescent="0.2">
      <c r="A86" s="1"/>
      <c r="B86" s="10"/>
      <c r="C86" s="10"/>
      <c r="D86" s="10"/>
      <c r="E86" s="36"/>
      <c r="F86" s="10"/>
      <c r="G86" s="10"/>
    </row>
    <row r="87" spans="1:7" s="68" customFormat="1" x14ac:dyDescent="0.2">
      <c r="A87" s="1"/>
      <c r="B87" s="10"/>
      <c r="C87" s="10"/>
      <c r="D87" s="10"/>
      <c r="E87" s="36"/>
      <c r="F87" s="10"/>
      <c r="G87" s="10"/>
    </row>
    <row r="88" spans="1:7" s="68" customFormat="1" x14ac:dyDescent="0.2">
      <c r="A88" s="1"/>
      <c r="B88" s="10"/>
      <c r="C88" s="10"/>
      <c r="D88" s="10"/>
      <c r="E88" s="36"/>
      <c r="F88" s="10"/>
      <c r="G88" s="10"/>
    </row>
    <row r="89" spans="1:7" s="68" customFormat="1" x14ac:dyDescent="0.2">
      <c r="A89" s="1"/>
      <c r="B89" s="10"/>
      <c r="C89" s="10"/>
      <c r="D89" s="10"/>
      <c r="E89" s="36"/>
      <c r="F89" s="10"/>
      <c r="G89" s="10"/>
    </row>
    <row r="90" spans="1:7" s="68" customFormat="1" x14ac:dyDescent="0.2">
      <c r="A90" s="1"/>
      <c r="B90" s="10"/>
      <c r="C90" s="10"/>
      <c r="D90" s="10"/>
      <c r="E90" s="36"/>
      <c r="F90" s="10"/>
      <c r="G90" s="10"/>
    </row>
    <row r="91" spans="1:7" s="68" customFormat="1" x14ac:dyDescent="0.2">
      <c r="A91" s="1"/>
      <c r="B91" s="10"/>
      <c r="C91" s="10"/>
      <c r="D91" s="10"/>
      <c r="E91" s="36"/>
      <c r="F91" s="10"/>
      <c r="G91" s="10"/>
    </row>
    <row r="92" spans="1:7" s="68" customFormat="1" x14ac:dyDescent="0.2">
      <c r="A92" s="1"/>
      <c r="B92" s="10"/>
      <c r="C92" s="10"/>
      <c r="D92" s="10"/>
      <c r="E92" s="36"/>
      <c r="F92" s="10"/>
      <c r="G92" s="10"/>
    </row>
    <row r="93" spans="1:7" s="68" customFormat="1" x14ac:dyDescent="0.2">
      <c r="A93" s="1"/>
      <c r="B93" s="10"/>
      <c r="C93" s="10"/>
      <c r="D93" s="10"/>
      <c r="E93" s="36"/>
      <c r="F93" s="10"/>
      <c r="G93" s="10"/>
    </row>
    <row r="94" spans="1:7" s="68" customFormat="1" x14ac:dyDescent="0.2">
      <c r="A94" s="1"/>
      <c r="B94" s="10"/>
      <c r="C94" s="10"/>
      <c r="D94" s="10"/>
      <c r="E94" s="36"/>
      <c r="F94" s="10"/>
      <c r="G94" s="10"/>
    </row>
    <row r="95" spans="1:7" s="68" customFormat="1" x14ac:dyDescent="0.2">
      <c r="A95" s="1"/>
      <c r="B95" s="10"/>
      <c r="C95" s="10"/>
      <c r="D95" s="10"/>
      <c r="E95" s="36"/>
      <c r="F95" s="10"/>
      <c r="G95" s="10"/>
    </row>
    <row r="96" spans="1:7" s="68" customFormat="1" x14ac:dyDescent="0.2">
      <c r="A96" s="1"/>
      <c r="B96" s="10"/>
      <c r="C96" s="10"/>
      <c r="D96" s="10"/>
      <c r="E96" s="36"/>
      <c r="F96" s="10"/>
      <c r="G96" s="10"/>
    </row>
    <row r="97" spans="1:7" s="68" customFormat="1" x14ac:dyDescent="0.2">
      <c r="A97" s="1"/>
      <c r="B97" s="10"/>
      <c r="C97" s="10"/>
      <c r="D97" s="10"/>
      <c r="E97" s="36"/>
      <c r="F97" s="10"/>
      <c r="G97" s="10"/>
    </row>
    <row r="98" spans="1:7" s="68" customFormat="1" x14ac:dyDescent="0.2">
      <c r="A98" s="1"/>
      <c r="B98" s="10"/>
      <c r="C98" s="10"/>
      <c r="D98" s="10"/>
      <c r="E98" s="36"/>
      <c r="F98" s="10"/>
      <c r="G98" s="10"/>
    </row>
    <row r="99" spans="1:7" s="68" customFormat="1" x14ac:dyDescent="0.2">
      <c r="A99" s="1"/>
      <c r="B99" s="10"/>
      <c r="C99" s="10"/>
      <c r="D99" s="10"/>
      <c r="E99" s="36"/>
      <c r="F99" s="10"/>
      <c r="G99" s="10"/>
    </row>
    <row r="100" spans="1:7" s="68" customFormat="1" x14ac:dyDescent="0.2">
      <c r="A100" s="1"/>
      <c r="B100" s="10"/>
      <c r="C100" s="10"/>
      <c r="D100" s="10"/>
      <c r="E100" s="36"/>
      <c r="F100" s="10"/>
      <c r="G100" s="10"/>
    </row>
    <row r="101" spans="1:7" s="68" customFormat="1" x14ac:dyDescent="0.2">
      <c r="A101" s="1"/>
      <c r="B101" s="10"/>
      <c r="C101" s="10"/>
      <c r="D101" s="10"/>
      <c r="E101" s="36"/>
      <c r="F101" s="10"/>
      <c r="G101" s="10"/>
    </row>
    <row r="102" spans="1:7" s="68" customFormat="1" x14ac:dyDescent="0.2">
      <c r="A102" s="1"/>
      <c r="B102" s="10"/>
      <c r="C102" s="10"/>
      <c r="D102" s="10"/>
      <c r="E102" s="36"/>
      <c r="F102" s="10"/>
      <c r="G102" s="10"/>
    </row>
    <row r="103" spans="1:7" s="68" customFormat="1" x14ac:dyDescent="0.2">
      <c r="A103" s="1"/>
      <c r="B103" s="10"/>
      <c r="C103" s="10"/>
      <c r="D103" s="10"/>
      <c r="E103" s="36"/>
      <c r="F103" s="10"/>
      <c r="G103" s="10"/>
    </row>
    <row r="104" spans="1:7" s="68" customFormat="1" x14ac:dyDescent="0.2">
      <c r="A104" s="1"/>
      <c r="B104" s="10"/>
      <c r="C104" s="10"/>
      <c r="D104" s="10"/>
      <c r="E104" s="36"/>
      <c r="F104" s="10"/>
      <c r="G104" s="10"/>
    </row>
    <row r="105" spans="1:7" s="68" customFormat="1" x14ac:dyDescent="0.2">
      <c r="A105" s="1"/>
      <c r="B105" s="10"/>
      <c r="C105" s="10"/>
      <c r="D105" s="10"/>
      <c r="E105" s="36"/>
      <c r="F105" s="10"/>
      <c r="G105" s="10"/>
    </row>
    <row r="106" spans="1:7" s="68" customFormat="1" x14ac:dyDescent="0.2">
      <c r="A106" s="1"/>
      <c r="B106" s="10"/>
      <c r="C106" s="10"/>
      <c r="D106" s="10"/>
      <c r="E106" s="36"/>
      <c r="F106" s="10"/>
      <c r="G106" s="10"/>
    </row>
    <row r="107" spans="1:7" s="68" customFormat="1" x14ac:dyDescent="0.2">
      <c r="A107" s="1"/>
      <c r="B107" s="10"/>
      <c r="C107" s="10"/>
      <c r="D107" s="10"/>
      <c r="E107" s="36"/>
      <c r="F107" s="10"/>
      <c r="G107" s="10"/>
    </row>
    <row r="108" spans="1:7" s="68" customFormat="1" x14ac:dyDescent="0.2">
      <c r="A108" s="1"/>
      <c r="B108" s="10"/>
      <c r="C108" s="10"/>
      <c r="D108" s="10"/>
      <c r="E108" s="36"/>
      <c r="F108" s="10"/>
      <c r="G108" s="10"/>
    </row>
    <row r="109" spans="1:7" s="68" customFormat="1" x14ac:dyDescent="0.2">
      <c r="A109" s="1"/>
      <c r="B109" s="10"/>
      <c r="C109" s="10"/>
      <c r="D109" s="10"/>
      <c r="E109" s="36"/>
      <c r="F109" s="10"/>
      <c r="G109" s="10"/>
    </row>
    <row r="110" spans="1:7" s="68" customFormat="1" x14ac:dyDescent="0.2">
      <c r="A110" s="1"/>
      <c r="B110" s="10"/>
      <c r="C110" s="10"/>
      <c r="D110" s="10"/>
      <c r="E110" s="36"/>
      <c r="F110" s="10"/>
      <c r="G110" s="10"/>
    </row>
    <row r="111" spans="1:7" s="68" customFormat="1" x14ac:dyDescent="0.2">
      <c r="A111" s="1"/>
      <c r="B111" s="10"/>
      <c r="C111" s="10"/>
      <c r="D111" s="10"/>
      <c r="E111" s="36"/>
      <c r="F111" s="10"/>
      <c r="G111" s="10"/>
    </row>
    <row r="112" spans="1:7" s="68" customFormat="1" x14ac:dyDescent="0.2">
      <c r="A112" s="1"/>
      <c r="B112" s="10"/>
      <c r="C112" s="10"/>
      <c r="D112" s="10"/>
      <c r="E112" s="36"/>
      <c r="F112" s="10"/>
      <c r="G112" s="10"/>
    </row>
    <row r="113" spans="1:7" s="68" customFormat="1" x14ac:dyDescent="0.2">
      <c r="A113" s="1"/>
      <c r="B113" s="10"/>
      <c r="C113" s="10"/>
      <c r="D113" s="10"/>
      <c r="E113" s="36"/>
      <c r="F113" s="10"/>
      <c r="G113" s="10"/>
    </row>
    <row r="114" spans="1:7" s="68" customFormat="1" x14ac:dyDescent="0.2">
      <c r="A114" s="1"/>
      <c r="B114" s="10"/>
      <c r="C114" s="10"/>
      <c r="D114" s="10"/>
      <c r="E114" s="36"/>
      <c r="F114" s="10"/>
      <c r="G114" s="10"/>
    </row>
    <row r="115" spans="1:7" s="68" customFormat="1" x14ac:dyDescent="0.2">
      <c r="A115" s="1"/>
      <c r="B115" s="10"/>
      <c r="C115" s="10"/>
      <c r="D115" s="10"/>
      <c r="E115" s="36"/>
      <c r="F115" s="10"/>
      <c r="G115" s="10"/>
    </row>
    <row r="116" spans="1:7" s="68" customFormat="1" x14ac:dyDescent="0.2">
      <c r="A116" s="1"/>
      <c r="B116" s="10"/>
      <c r="C116" s="10"/>
      <c r="D116" s="10"/>
      <c r="E116" s="36"/>
      <c r="F116" s="10"/>
      <c r="G116" s="10"/>
    </row>
    <row r="117" spans="1:7" s="68" customFormat="1" x14ac:dyDescent="0.2">
      <c r="A117" s="1"/>
      <c r="B117" s="10"/>
      <c r="C117" s="10"/>
      <c r="D117" s="10"/>
      <c r="E117" s="10"/>
      <c r="F117" s="10"/>
      <c r="G117" s="10"/>
    </row>
    <row r="118" spans="1:7" s="68" customFormat="1" x14ac:dyDescent="0.2">
      <c r="A118" s="1"/>
      <c r="B118" s="10"/>
      <c r="C118" s="10"/>
      <c r="D118" s="10"/>
      <c r="E118" s="10"/>
      <c r="F118" s="10"/>
      <c r="G118" s="10"/>
    </row>
    <row r="119" spans="1:7" s="68" customFormat="1" x14ac:dyDescent="0.2">
      <c r="A119" s="1"/>
      <c r="B119" s="10"/>
      <c r="C119" s="10"/>
      <c r="D119" s="10"/>
      <c r="E119" s="10"/>
      <c r="F119" s="10"/>
      <c r="G119" s="10"/>
    </row>
    <row r="120" spans="1:7" s="68" customFormat="1" x14ac:dyDescent="0.2">
      <c r="A120" s="1"/>
      <c r="B120" s="10"/>
      <c r="C120" s="10"/>
      <c r="D120" s="10"/>
      <c r="E120" s="10"/>
      <c r="F120" s="10"/>
      <c r="G120" s="10"/>
    </row>
    <row r="121" spans="1:7" s="68" customFormat="1" x14ac:dyDescent="0.2">
      <c r="A121" s="1"/>
      <c r="B121" s="10"/>
      <c r="C121" s="10"/>
      <c r="D121" s="10"/>
      <c r="E121" s="10"/>
      <c r="F121" s="10"/>
      <c r="G121" s="10"/>
    </row>
    <row r="122" spans="1:7" s="68" customFormat="1" x14ac:dyDescent="0.2">
      <c r="A122" s="1"/>
      <c r="B122" s="10"/>
      <c r="C122" s="10"/>
      <c r="D122" s="10"/>
      <c r="E122" s="10"/>
      <c r="F122" s="10"/>
      <c r="G122" s="10"/>
    </row>
    <row r="123" spans="1:7" s="68" customFormat="1" x14ac:dyDescent="0.2">
      <c r="A123" s="1"/>
      <c r="B123" s="10"/>
      <c r="C123" s="10"/>
      <c r="D123" s="10"/>
      <c r="E123" s="10"/>
      <c r="F123" s="10"/>
      <c r="G123" s="10"/>
    </row>
    <row r="124" spans="1:7" s="68" customFormat="1" x14ac:dyDescent="0.2">
      <c r="A124" s="1"/>
      <c r="B124" s="10"/>
      <c r="C124" s="10"/>
      <c r="D124" s="10"/>
      <c r="E124" s="10"/>
      <c r="F124" s="10"/>
      <c r="G124" s="10"/>
    </row>
    <row r="125" spans="1:7" s="68" customFormat="1" x14ac:dyDescent="0.2">
      <c r="A125" s="1"/>
      <c r="B125" s="34"/>
      <c r="C125" s="34"/>
      <c r="D125" s="34"/>
      <c r="E125" s="34"/>
      <c r="F125" s="34"/>
      <c r="G125" s="34"/>
    </row>
    <row r="126" spans="1:7" s="68" customFormat="1" x14ac:dyDescent="0.2">
      <c r="A126" s="1"/>
      <c r="B126" s="34"/>
      <c r="C126" s="34"/>
      <c r="D126" s="34"/>
      <c r="E126" s="34"/>
      <c r="F126" s="34"/>
      <c r="G126" s="34"/>
    </row>
    <row r="127" spans="1:7" s="68" customFormat="1" x14ac:dyDescent="0.2">
      <c r="A127" s="1"/>
      <c r="B127" s="34"/>
      <c r="C127" s="34"/>
      <c r="D127" s="34"/>
      <c r="E127" s="34"/>
      <c r="F127" s="34"/>
      <c r="G127" s="34"/>
    </row>
    <row r="128" spans="1:7" s="68" customFormat="1" x14ac:dyDescent="0.2">
      <c r="A128" s="1"/>
      <c r="B128" s="34"/>
      <c r="C128" s="34"/>
      <c r="D128" s="34"/>
      <c r="E128" s="34"/>
      <c r="F128" s="34"/>
      <c r="G128" s="34"/>
    </row>
    <row r="129" spans="1:7" s="68" customFormat="1" x14ac:dyDescent="0.2">
      <c r="A129" s="1"/>
      <c r="B129" s="34"/>
      <c r="C129" s="34"/>
      <c r="D129" s="34"/>
      <c r="E129" s="34"/>
      <c r="F129" s="34"/>
      <c r="G129" s="34"/>
    </row>
    <row r="130" spans="1:7" s="68" customFormat="1" x14ac:dyDescent="0.2">
      <c r="A130" s="1"/>
      <c r="B130" s="34"/>
      <c r="C130" s="34"/>
      <c r="D130" s="34"/>
      <c r="E130" s="34"/>
      <c r="F130" s="34"/>
      <c r="G130" s="34"/>
    </row>
    <row r="131" spans="1:7" s="68" customFormat="1" x14ac:dyDescent="0.2">
      <c r="A131" s="1"/>
      <c r="B131" s="34"/>
      <c r="C131" s="34"/>
      <c r="D131" s="34"/>
      <c r="E131" s="34"/>
      <c r="F131" s="34"/>
      <c r="G131" s="34"/>
    </row>
  </sheetData>
  <sheetProtection sheet="1" insertHyperlinks="0" autoFilter="0" pivotTables="0"/>
  <mergeCells count="5">
    <mergeCell ref="B2:E3"/>
    <mergeCell ref="F2:G3"/>
    <mergeCell ref="C4:E4"/>
    <mergeCell ref="C5:E5"/>
    <mergeCell ref="C6:E6"/>
  </mergeCells>
  <conditionalFormatting sqref="C10:D10">
    <cfRule type="cellIs" dxfId="25" priority="17" stopIfTrue="1" operator="greaterThan">
      <formula>0</formula>
    </cfRule>
  </conditionalFormatting>
  <conditionalFormatting sqref="C4:E4">
    <cfRule type="expression" dxfId="24" priority="19" stopIfTrue="1">
      <formula>IF($C$4="AWS / FA / Signal &amp; Magnet",1,0)</formula>
    </cfRule>
  </conditionalFormatting>
  <conditionalFormatting sqref="C19:G19">
    <cfRule type="cellIs" dxfId="23" priority="15" stopIfTrue="1" operator="greaterThan">
      <formula>0</formula>
    </cfRule>
  </conditionalFormatting>
  <conditionalFormatting sqref="C28:G28">
    <cfRule type="cellIs" dxfId="22" priority="4" stopIfTrue="1" operator="greaterThan">
      <formula>0</formula>
    </cfRule>
  </conditionalFormatting>
  <conditionalFormatting sqref="E37">
    <cfRule type="cellIs" dxfId="21" priority="1" stopIfTrue="1" operator="greaterThan">
      <formula>0</formula>
    </cfRule>
  </conditionalFormatting>
  <conditionalFormatting sqref="E18:F18">
    <cfRule type="cellIs" dxfId="20" priority="11" stopIfTrue="1" operator="greaterThan">
      <formula>0</formula>
    </cfRule>
  </conditionalFormatting>
  <conditionalFormatting sqref="E20:F27">
    <cfRule type="cellIs" dxfId="19" priority="2" stopIfTrue="1" operator="greaterThan">
      <formula>0</formula>
    </cfRule>
  </conditionalFormatting>
  <conditionalFormatting sqref="F9:F17 E10:E17 F29 E30:F36">
    <cfRule type="cellIs" dxfId="18" priority="18" stopIfTrue="1" operator="greaterThan">
      <formula>0</formula>
    </cfRule>
  </conditionalFormatting>
  <conditionalFormatting sqref="F37:F40">
    <cfRule type="cellIs" dxfId="17" priority="6" stopIfTrue="1" operator="greaterThan">
      <formula>0</formula>
    </cfRule>
  </conditionalFormatting>
  <conditionalFormatting sqref="G40">
    <cfRule type="cellIs" dxfId="16" priority="5" stopIfTrue="1" operator="greaterThan">
      <formula>0</formula>
    </cfRule>
  </conditionalFormatting>
  <dataValidations disablePrompts="1" count="4">
    <dataValidation operator="greaterThan" allowBlank="1" showInputMessage="1" showErrorMessage="1" sqref="C9" xr:uid="{00000000-0002-0000-0200-000000000000}"/>
    <dataValidation type="list" allowBlank="1" showInputMessage="1" showErrorMessage="1" sqref="C4:E4" xr:uid="{00000000-0002-0000-0200-000001000000}">
      <formula1>$C$61:$C$70</formula1>
    </dataValidation>
    <dataValidation type="decimal" operator="greaterThanOrEqual" allowBlank="1" showInputMessage="1" showErrorMessage="1" sqref="C10:D10 F10 F19:G19 C19:D19 C28:D28 E28:E36 E10:E17 E19:E26 F28:G28" xr:uid="{00000000-0002-0000-0200-000002000000}">
      <formula1>0</formula1>
    </dataValidation>
    <dataValidation type="decimal" operator="greaterThan" allowBlank="1" showInputMessage="1" showErrorMessage="1" sqref="E39 E9" xr:uid="{00000000-0002-0000-0200-000003000000}">
      <formula1>0</formula1>
    </dataValidation>
  </dataValidations>
  <pageMargins left="0.70866141732283472" right="0.70866141732283472" top="0.78740157480314965" bottom="0.78740157480314965" header="0.31496062992125984" footer="0.31496062992125984"/>
  <pageSetup paperSize="9" scale="78" orientation="portrait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47"/>
  <sheetViews>
    <sheetView zoomScaleNormal="100" workbookViewId="0">
      <selection activeCell="E17" sqref="E17"/>
    </sheetView>
  </sheetViews>
  <sheetFormatPr baseColWidth="10" defaultColWidth="11.42578125" defaultRowHeight="12.75" x14ac:dyDescent="0.2"/>
  <cols>
    <col min="1" max="1" width="2.85546875" style="144" bestFit="1" customWidth="1"/>
    <col min="2" max="2" width="35.42578125" style="145" customWidth="1"/>
    <col min="3" max="3" width="7.5703125" style="145" customWidth="1"/>
    <col min="4" max="4" width="6.7109375" style="145" customWidth="1"/>
    <col min="5" max="5" width="29" style="145" customWidth="1"/>
    <col min="6" max="6" width="19.5703125" style="145" customWidth="1"/>
    <col min="7" max="7" width="29.7109375" style="145" customWidth="1"/>
    <col min="8" max="8" width="22" style="75" customWidth="1"/>
    <col min="9" max="9" width="12.5703125" style="76" bestFit="1" customWidth="1"/>
    <col min="10" max="17" width="11.42578125" style="76" customWidth="1"/>
    <col min="18" max="18" width="11.42578125" style="122" customWidth="1"/>
    <col min="19" max="16384" width="11.42578125" style="122"/>
  </cols>
  <sheetData>
    <row r="1" spans="1:9" ht="4.5" customHeight="1" x14ac:dyDescent="0.2">
      <c r="A1" s="73"/>
      <c r="B1" s="74"/>
      <c r="C1" s="74"/>
      <c r="D1" s="74"/>
      <c r="E1" s="74"/>
      <c r="F1" s="74"/>
      <c r="G1" s="74"/>
    </row>
    <row r="2" spans="1:9" ht="15" customHeight="1" x14ac:dyDescent="0.2">
      <c r="A2" s="73"/>
      <c r="B2" s="213" t="s">
        <v>0</v>
      </c>
      <c r="C2" s="214"/>
      <c r="D2" s="214"/>
      <c r="E2" s="215"/>
      <c r="F2" s="77" t="s">
        <v>1</v>
      </c>
      <c r="G2" s="78"/>
      <c r="H2" s="79"/>
    </row>
    <row r="3" spans="1:9" ht="15" customHeight="1" x14ac:dyDescent="0.2">
      <c r="A3" s="80"/>
      <c r="B3" s="214"/>
      <c r="C3" s="214"/>
      <c r="D3" s="214"/>
      <c r="E3" s="215"/>
      <c r="F3" s="81" t="str">
        <f>IF(OR(C4=C75,C4="")=TRUE,"",IF(OR(C4=C81,C4=C82,C4=C83,C4=C84,C4=C85,C4=C86,C4=C89)=FALSE,"Aufbaulänge [m]","Aufbau [St]"))</f>
        <v/>
      </c>
      <c r="G3" s="11"/>
      <c r="H3" s="82"/>
    </row>
    <row r="4" spans="1:9" ht="15" customHeight="1" x14ac:dyDescent="0.2">
      <c r="A4" s="73"/>
      <c r="B4" s="83" t="s">
        <v>2</v>
      </c>
      <c r="C4" s="216"/>
      <c r="D4" s="217"/>
      <c r="E4" s="218"/>
      <c r="F4" s="81" t="str">
        <f>IF(OR(C4=C75,C4="")=TRUE,"",IF(OR(C4=C81,C4=C82,C4=C83,C4=C84,C4=C85,C4=C86,C4=C89)=FALSE,"Umbaulänge [m]","Umsetzen [St]"))</f>
        <v/>
      </c>
      <c r="G4" s="11"/>
      <c r="H4" s="82"/>
    </row>
    <row r="5" spans="1:9" ht="15" customHeight="1" x14ac:dyDescent="0.2">
      <c r="A5" s="73"/>
      <c r="B5" s="84" t="s">
        <v>3</v>
      </c>
      <c r="C5" s="219" t="s">
        <v>186</v>
      </c>
      <c r="D5" s="220"/>
      <c r="E5" s="221"/>
      <c r="F5" s="85" t="str">
        <f>IF(OR(C4=C75,C4="")=TRUE,"",IF(OR(C4=C78)=FALSE,"","Betriebszeit [h]"))</f>
        <v/>
      </c>
      <c r="G5" s="11"/>
      <c r="H5" s="82"/>
    </row>
    <row r="6" spans="1:9" ht="15" customHeight="1" x14ac:dyDescent="0.2">
      <c r="A6" s="73"/>
      <c r="B6" s="84"/>
      <c r="C6" s="148"/>
      <c r="D6" s="149"/>
      <c r="E6" s="150"/>
      <c r="F6" s="86" t="str">
        <f>IF(OR(C4=C75,C4="")=TRUE,"",IF(OR(C4=C78)=TRUE,"Anzahl d. Bediener (Aufb.): ",""))</f>
        <v/>
      </c>
      <c r="G6" s="183"/>
      <c r="H6" s="82"/>
    </row>
    <row r="7" spans="1:9" ht="40.5" customHeight="1" x14ac:dyDescent="0.2">
      <c r="A7" s="73"/>
      <c r="B7" s="87" t="s">
        <v>4</v>
      </c>
      <c r="C7" s="222" t="s">
        <v>187</v>
      </c>
      <c r="D7" s="223"/>
      <c r="E7" s="224"/>
      <c r="F7" s="88" t="s">
        <v>5</v>
      </c>
      <c r="G7" s="89" t="s">
        <v>6</v>
      </c>
      <c r="H7" s="82"/>
    </row>
    <row r="8" spans="1:9" ht="4.5" customHeight="1" x14ac:dyDescent="0.2">
      <c r="A8" s="73"/>
      <c r="B8" s="74"/>
      <c r="C8" s="74"/>
      <c r="D8" s="74"/>
      <c r="E8" s="90"/>
      <c r="F8" s="74"/>
      <c r="G8" s="74"/>
      <c r="H8" s="82"/>
    </row>
    <row r="9" spans="1:9" ht="15" customHeight="1" x14ac:dyDescent="0.2">
      <c r="A9" s="91">
        <v>1</v>
      </c>
      <c r="B9" s="92" t="s">
        <v>7</v>
      </c>
      <c r="C9" s="93" t="s">
        <v>8</v>
      </c>
      <c r="D9" s="93" t="s">
        <v>9</v>
      </c>
      <c r="E9" s="93" t="s">
        <v>10</v>
      </c>
      <c r="F9" s="93" t="s">
        <v>11</v>
      </c>
      <c r="G9" s="94" t="s">
        <v>12</v>
      </c>
      <c r="H9" s="82"/>
      <c r="I9" s="76" t="s">
        <v>13</v>
      </c>
    </row>
    <row r="10" spans="1:9" ht="15" customHeight="1" x14ac:dyDescent="0.2">
      <c r="A10" s="91">
        <v>2</v>
      </c>
      <c r="B10" s="95" t="s">
        <v>14</v>
      </c>
      <c r="C10" s="96"/>
      <c r="D10" s="97"/>
      <c r="E10" s="14"/>
      <c r="F10" s="52">
        <f>C10*E10</f>
        <v>0</v>
      </c>
      <c r="G10" s="147"/>
      <c r="H10" s="82"/>
    </row>
    <row r="11" spans="1:9" ht="15" customHeight="1" x14ac:dyDescent="0.2">
      <c r="A11" s="91">
        <v>3</v>
      </c>
      <c r="B11" s="98" t="s">
        <v>15</v>
      </c>
      <c r="C11" s="96"/>
      <c r="D11" s="97"/>
      <c r="E11" s="14"/>
      <c r="F11" s="52">
        <f t="shared" ref="F11:F15" si="0">C11*E11</f>
        <v>0</v>
      </c>
      <c r="G11" s="99"/>
      <c r="H11" s="82"/>
    </row>
    <row r="12" spans="1:9" ht="15" customHeight="1" x14ac:dyDescent="0.2">
      <c r="A12" s="91">
        <v>4</v>
      </c>
      <c r="B12" s="98" t="s">
        <v>16</v>
      </c>
      <c r="C12" s="96"/>
      <c r="D12" s="97"/>
      <c r="E12" s="14"/>
      <c r="F12" s="52">
        <f t="shared" si="0"/>
        <v>0</v>
      </c>
      <c r="G12" s="99"/>
      <c r="H12" s="82"/>
    </row>
    <row r="13" spans="1:9" ht="15" customHeight="1" x14ac:dyDescent="0.2">
      <c r="A13" s="91">
        <v>5</v>
      </c>
      <c r="B13" s="98" t="s">
        <v>17</v>
      </c>
      <c r="C13" s="96"/>
      <c r="D13" s="97"/>
      <c r="E13" s="14"/>
      <c r="F13" s="52">
        <f t="shared" si="0"/>
        <v>0</v>
      </c>
      <c r="G13" s="99"/>
      <c r="H13" s="82"/>
    </row>
    <row r="14" spans="1:9" ht="15" customHeight="1" x14ac:dyDescent="0.2">
      <c r="A14" s="91">
        <v>6</v>
      </c>
      <c r="B14" s="98" t="s">
        <v>18</v>
      </c>
      <c r="C14" s="96"/>
      <c r="D14" s="97"/>
      <c r="E14" s="14"/>
      <c r="F14" s="52">
        <f t="shared" si="0"/>
        <v>0</v>
      </c>
      <c r="G14" s="99"/>
      <c r="H14" s="82"/>
      <c r="I14" s="76" t="s">
        <v>13</v>
      </c>
    </row>
    <row r="15" spans="1:9" ht="15" customHeight="1" x14ac:dyDescent="0.2">
      <c r="A15" s="91">
        <v>7</v>
      </c>
      <c r="B15" s="100" t="s">
        <v>19</v>
      </c>
      <c r="C15" s="101"/>
      <c r="D15" s="102"/>
      <c r="E15" s="15"/>
      <c r="F15" s="57">
        <f t="shared" si="0"/>
        <v>0</v>
      </c>
      <c r="G15" s="103"/>
      <c r="H15" s="104" t="s">
        <v>20</v>
      </c>
    </row>
    <row r="16" spans="1:9" ht="15" customHeight="1" x14ac:dyDescent="0.2">
      <c r="A16" s="91">
        <v>8</v>
      </c>
      <c r="B16" s="105" t="s">
        <v>21</v>
      </c>
      <c r="C16" s="106"/>
      <c r="D16" s="107"/>
      <c r="E16" s="18"/>
      <c r="F16" s="52">
        <f>SUM(F10:F15)</f>
        <v>0</v>
      </c>
      <c r="G16" s="108" t="s">
        <v>22</v>
      </c>
      <c r="H16" s="109" t="s">
        <v>23</v>
      </c>
    </row>
    <row r="17" spans="1:17" ht="15" customHeight="1" x14ac:dyDescent="0.2">
      <c r="A17" s="91">
        <v>9</v>
      </c>
      <c r="B17" s="110" t="s">
        <v>24</v>
      </c>
      <c r="C17" s="111"/>
      <c r="D17" s="112"/>
      <c r="E17" s="21"/>
      <c r="F17" s="52">
        <f>E17*F16</f>
        <v>0</v>
      </c>
      <c r="G17" s="113" t="s">
        <v>25</v>
      </c>
      <c r="H17" s="210" t="s">
        <v>26</v>
      </c>
    </row>
    <row r="18" spans="1:17" ht="15" customHeight="1" x14ac:dyDescent="0.2">
      <c r="A18" s="91">
        <v>10</v>
      </c>
      <c r="B18" s="110" t="s">
        <v>27</v>
      </c>
      <c r="C18" s="111"/>
      <c r="D18" s="115"/>
      <c r="E18" s="23"/>
      <c r="F18" s="60">
        <f>F16+F17</f>
        <v>0</v>
      </c>
      <c r="G18" s="175" t="str">
        <f>IF(G3=0,"",(F18+F19)/G3)</f>
        <v/>
      </c>
      <c r="H18" s="116" t="s">
        <v>28</v>
      </c>
    </row>
    <row r="19" spans="1:17" s="3" customFormat="1" ht="15" customHeight="1" x14ac:dyDescent="0.2">
      <c r="A19" s="4">
        <v>11</v>
      </c>
      <c r="B19" s="59" t="s">
        <v>29</v>
      </c>
      <c r="C19" s="168" t="s">
        <v>30</v>
      </c>
      <c r="D19" s="170"/>
      <c r="E19" s="171"/>
      <c r="F19" s="60">
        <f>F18*E19</f>
        <v>0</v>
      </c>
      <c r="G19" s="172" t="str">
        <f>IF(OR(C4=C75,C4="")=TRUE,"",IF(OR(C4=C81,C4=C82,C4=C83,C4=C84,C4=C85,C4=C86,C4=C89)=FALSE,"[EUR/m]","[EUR/St]"))</f>
        <v/>
      </c>
      <c r="H19" s="173" t="s">
        <v>31</v>
      </c>
      <c r="I19" s="2"/>
      <c r="J19" s="2"/>
      <c r="K19" s="2"/>
      <c r="L19" s="2"/>
      <c r="M19" s="2"/>
      <c r="N19" s="2"/>
      <c r="O19" s="2"/>
      <c r="P19" s="2"/>
      <c r="Q19" s="2"/>
    </row>
    <row r="20" spans="1:17" ht="15" customHeight="1" x14ac:dyDescent="0.2">
      <c r="A20" s="91">
        <v>12</v>
      </c>
      <c r="B20" s="92" t="s">
        <v>32</v>
      </c>
      <c r="C20" s="93" t="s">
        <v>8</v>
      </c>
      <c r="D20" s="93" t="s">
        <v>9</v>
      </c>
      <c r="E20" s="93" t="s">
        <v>10</v>
      </c>
      <c r="F20" s="93" t="s">
        <v>11</v>
      </c>
      <c r="G20" s="94" t="s">
        <v>12</v>
      </c>
      <c r="H20" s="209"/>
    </row>
    <row r="21" spans="1:17" ht="15" customHeight="1" x14ac:dyDescent="0.2">
      <c r="A21" s="91">
        <v>13</v>
      </c>
      <c r="B21" s="95" t="s">
        <v>14</v>
      </c>
      <c r="C21" s="96"/>
      <c r="D21" s="97"/>
      <c r="E21" s="14"/>
      <c r="F21" s="52">
        <f t="shared" ref="F21:F26" si="1">C21*E21</f>
        <v>0</v>
      </c>
      <c r="G21" s="99"/>
      <c r="H21" s="116"/>
      <c r="I21" s="76" t="s">
        <v>13</v>
      </c>
    </row>
    <row r="22" spans="1:17" ht="15" customHeight="1" x14ac:dyDescent="0.2">
      <c r="A22" s="91">
        <v>14</v>
      </c>
      <c r="B22" s="98" t="s">
        <v>15</v>
      </c>
      <c r="C22" s="96"/>
      <c r="D22" s="97"/>
      <c r="E22" s="14"/>
      <c r="F22" s="52">
        <f t="shared" si="1"/>
        <v>0</v>
      </c>
      <c r="G22" s="99"/>
      <c r="H22" s="116"/>
    </row>
    <row r="23" spans="1:17" ht="15" customHeight="1" x14ac:dyDescent="0.2">
      <c r="A23" s="91">
        <v>15</v>
      </c>
      <c r="B23" s="98" t="s">
        <v>16</v>
      </c>
      <c r="C23" s="96"/>
      <c r="D23" s="97"/>
      <c r="E23" s="14"/>
      <c r="F23" s="52">
        <f t="shared" si="1"/>
        <v>0</v>
      </c>
      <c r="G23" s="99"/>
      <c r="H23" s="116"/>
    </row>
    <row r="24" spans="1:17" ht="15" customHeight="1" x14ac:dyDescent="0.2">
      <c r="A24" s="91">
        <v>16</v>
      </c>
      <c r="B24" s="98" t="s">
        <v>17</v>
      </c>
      <c r="C24" s="96"/>
      <c r="D24" s="97"/>
      <c r="E24" s="14"/>
      <c r="F24" s="52">
        <f t="shared" si="1"/>
        <v>0</v>
      </c>
      <c r="G24" s="99"/>
      <c r="H24" s="116"/>
    </row>
    <row r="25" spans="1:17" ht="15" customHeight="1" x14ac:dyDescent="0.2">
      <c r="A25" s="91">
        <v>17</v>
      </c>
      <c r="B25" s="98" t="s">
        <v>18</v>
      </c>
      <c r="C25" s="96"/>
      <c r="D25" s="97"/>
      <c r="E25" s="14"/>
      <c r="F25" s="52">
        <f t="shared" si="1"/>
        <v>0</v>
      </c>
      <c r="G25" s="99"/>
      <c r="H25" s="116"/>
    </row>
    <row r="26" spans="1:17" ht="15" customHeight="1" x14ac:dyDescent="0.2">
      <c r="A26" s="91">
        <v>18</v>
      </c>
      <c r="B26" s="100" t="s">
        <v>19</v>
      </c>
      <c r="C26" s="101"/>
      <c r="D26" s="102"/>
      <c r="E26" s="15"/>
      <c r="F26" s="57">
        <f t="shared" si="1"/>
        <v>0</v>
      </c>
      <c r="G26" s="103"/>
      <c r="H26" s="116"/>
    </row>
    <row r="27" spans="1:17" ht="15" customHeight="1" x14ac:dyDescent="0.2">
      <c r="A27" s="91">
        <v>19</v>
      </c>
      <c r="B27" s="105" t="s">
        <v>21</v>
      </c>
      <c r="C27" s="106"/>
      <c r="D27" s="107"/>
      <c r="E27" s="18"/>
      <c r="F27" s="52">
        <f>SUM(F21:F26)</f>
        <v>0</v>
      </c>
      <c r="G27" s="108" t="s">
        <v>33</v>
      </c>
      <c r="H27" s="109" t="s">
        <v>34</v>
      </c>
    </row>
    <row r="28" spans="1:17" ht="15" customHeight="1" x14ac:dyDescent="0.2">
      <c r="A28" s="91">
        <v>20</v>
      </c>
      <c r="B28" s="110" t="s">
        <v>24</v>
      </c>
      <c r="C28" s="111"/>
      <c r="D28" s="112"/>
      <c r="E28" s="21"/>
      <c r="F28" s="52">
        <f>E28*F27</f>
        <v>0</v>
      </c>
      <c r="G28" s="113" t="s">
        <v>25</v>
      </c>
      <c r="H28" s="210" t="s">
        <v>35</v>
      </c>
    </row>
    <row r="29" spans="1:17" ht="15" customHeight="1" x14ac:dyDescent="0.2">
      <c r="A29" s="91">
        <v>21</v>
      </c>
      <c r="B29" s="110" t="s">
        <v>27</v>
      </c>
      <c r="C29" s="111"/>
      <c r="D29" s="115"/>
      <c r="E29" s="23"/>
      <c r="F29" s="60">
        <f>F27+F28</f>
        <v>0</v>
      </c>
      <c r="G29" s="175" t="str">
        <f>IF(G4=0,"",(F29+F30)/G4)</f>
        <v/>
      </c>
      <c r="H29" s="116" t="s">
        <v>36</v>
      </c>
    </row>
    <row r="30" spans="1:17" s="3" customFormat="1" ht="15" customHeight="1" x14ac:dyDescent="0.2">
      <c r="A30" s="4">
        <v>22</v>
      </c>
      <c r="B30" s="59" t="s">
        <v>37</v>
      </c>
      <c r="C30" s="168" t="s">
        <v>30</v>
      </c>
      <c r="D30" s="170"/>
      <c r="E30" s="171"/>
      <c r="F30" s="60">
        <f>F29*E30</f>
        <v>0</v>
      </c>
      <c r="G30" s="172" t="str">
        <f>IF(OR(C4=C75,C4="")=TRUE,"",IF(OR(C4=C81,C4=C82,C4=C83,C4=C84,C4=C85,C4=C86,C4=C89)=FALSE,"[EUR/m]","[EUR/St]"))</f>
        <v/>
      </c>
      <c r="H30" s="173" t="s">
        <v>38</v>
      </c>
      <c r="I30" s="2"/>
      <c r="J30" s="2"/>
      <c r="K30" s="2"/>
      <c r="L30" s="2"/>
      <c r="M30" s="2"/>
      <c r="N30" s="2"/>
      <c r="O30" s="2"/>
      <c r="P30" s="2"/>
      <c r="Q30" s="2"/>
    </row>
    <row r="31" spans="1:17" ht="15" customHeight="1" x14ac:dyDescent="0.2">
      <c r="A31" s="91">
        <v>23</v>
      </c>
      <c r="B31" s="92" t="s">
        <v>39</v>
      </c>
      <c r="C31" s="93" t="s">
        <v>8</v>
      </c>
      <c r="D31" s="93" t="s">
        <v>9</v>
      </c>
      <c r="E31" s="93" t="s">
        <v>10</v>
      </c>
      <c r="F31" s="93" t="s">
        <v>11</v>
      </c>
      <c r="G31" s="94" t="s">
        <v>12</v>
      </c>
      <c r="H31" s="116"/>
    </row>
    <row r="32" spans="1:17" ht="15" customHeight="1" x14ac:dyDescent="0.2">
      <c r="A32" s="91">
        <v>24</v>
      </c>
      <c r="B32" s="117"/>
      <c r="C32" s="96"/>
      <c r="D32" s="97"/>
      <c r="E32" s="14"/>
      <c r="F32" s="52">
        <f>C32*E32</f>
        <v>0</v>
      </c>
      <c r="G32" s="99"/>
      <c r="H32" s="116"/>
      <c r="I32" s="76" t="s">
        <v>13</v>
      </c>
    </row>
    <row r="33" spans="1:8" ht="15" customHeight="1" x14ac:dyDescent="0.2">
      <c r="A33" s="91">
        <v>25</v>
      </c>
      <c r="B33" s="117"/>
      <c r="C33" s="96"/>
      <c r="D33" s="97"/>
      <c r="E33" s="14"/>
      <c r="F33" s="52">
        <f>C33*E33</f>
        <v>0</v>
      </c>
      <c r="G33" s="99"/>
      <c r="H33" s="116"/>
    </row>
    <row r="34" spans="1:8" ht="15" customHeight="1" x14ac:dyDescent="0.2">
      <c r="A34" s="91">
        <v>26</v>
      </c>
      <c r="B34" s="117"/>
      <c r="C34" s="96"/>
      <c r="D34" s="97"/>
      <c r="E34" s="14"/>
      <c r="F34" s="52">
        <f>C34*E34</f>
        <v>0</v>
      </c>
      <c r="G34" s="99"/>
      <c r="H34" s="116"/>
    </row>
    <row r="35" spans="1:8" ht="15" customHeight="1" x14ac:dyDescent="0.2">
      <c r="A35" s="91">
        <v>27</v>
      </c>
      <c r="B35" s="117"/>
      <c r="C35" s="96"/>
      <c r="D35" s="97"/>
      <c r="E35" s="14"/>
      <c r="F35" s="52">
        <f>C35*E35</f>
        <v>0</v>
      </c>
      <c r="G35" s="99"/>
      <c r="H35" s="116"/>
    </row>
    <row r="36" spans="1:8" ht="15" customHeight="1" x14ac:dyDescent="0.2">
      <c r="A36" s="91">
        <v>28</v>
      </c>
      <c r="B36" s="118"/>
      <c r="C36" s="101"/>
      <c r="D36" s="102"/>
      <c r="E36" s="15"/>
      <c r="F36" s="57">
        <f>C36*E36</f>
        <v>0</v>
      </c>
      <c r="G36" s="103"/>
      <c r="H36" s="116"/>
    </row>
    <row r="37" spans="1:8" ht="15" customHeight="1" x14ac:dyDescent="0.2">
      <c r="A37" s="91">
        <v>29</v>
      </c>
      <c r="B37" s="105" t="s">
        <v>40</v>
      </c>
      <c r="C37" s="106"/>
      <c r="D37" s="107"/>
      <c r="E37" s="18"/>
      <c r="F37" s="52">
        <f>SUM(F32:F36)</f>
        <v>0</v>
      </c>
      <c r="G37" s="108" t="s">
        <v>41</v>
      </c>
      <c r="H37" s="116" t="s">
        <v>42</v>
      </c>
    </row>
    <row r="38" spans="1:8" ht="15" customHeight="1" x14ac:dyDescent="0.2">
      <c r="A38" s="91">
        <v>30</v>
      </c>
      <c r="B38" s="110" t="s">
        <v>43</v>
      </c>
      <c r="C38" s="111"/>
      <c r="D38" s="112"/>
      <c r="E38" s="21"/>
      <c r="F38" s="52">
        <f>F37*E38</f>
        <v>0</v>
      </c>
      <c r="G38" s="119" t="s">
        <v>44</v>
      </c>
      <c r="H38" s="114" t="s">
        <v>45</v>
      </c>
    </row>
    <row r="39" spans="1:8" ht="15" customHeight="1" x14ac:dyDescent="0.2">
      <c r="A39" s="91">
        <v>31</v>
      </c>
      <c r="B39" s="110" t="s">
        <v>46</v>
      </c>
      <c r="C39" s="111"/>
      <c r="D39" s="115"/>
      <c r="E39" s="23"/>
      <c r="F39" s="52">
        <f>F37+F38</f>
        <v>0</v>
      </c>
      <c r="G39" s="120"/>
      <c r="H39" s="116" t="s">
        <v>47</v>
      </c>
    </row>
    <row r="40" spans="1:8" ht="15" customHeight="1" x14ac:dyDescent="0.2">
      <c r="A40" s="91">
        <v>32</v>
      </c>
      <c r="B40" s="110" t="s">
        <v>48</v>
      </c>
      <c r="C40" s="111"/>
      <c r="D40" s="112"/>
      <c r="E40" s="24"/>
      <c r="F40" s="5" t="s">
        <v>49</v>
      </c>
      <c r="G40" s="120"/>
      <c r="H40" s="116"/>
    </row>
    <row r="41" spans="1:8" ht="15" customHeight="1" x14ac:dyDescent="0.2">
      <c r="A41" s="91">
        <v>33</v>
      </c>
      <c r="B41" s="110" t="s">
        <v>50</v>
      </c>
      <c r="C41" s="111"/>
      <c r="D41" s="112"/>
      <c r="E41" s="21"/>
      <c r="F41" s="52">
        <f>IF(E40=0,0,F39/2*E41+F39/E40*12)</f>
        <v>0</v>
      </c>
      <c r="G41" s="120" t="s">
        <v>51</v>
      </c>
      <c r="H41" s="116" t="s">
        <v>52</v>
      </c>
    </row>
    <row r="42" spans="1:8" ht="15" customHeight="1" x14ac:dyDescent="0.2">
      <c r="A42" s="91">
        <v>34</v>
      </c>
      <c r="B42" s="110" t="s">
        <v>53</v>
      </c>
      <c r="C42" s="111"/>
      <c r="D42" s="112"/>
      <c r="E42" s="24"/>
      <c r="F42" s="52">
        <f>IF(E42=0,0,F41/E42)</f>
        <v>0</v>
      </c>
      <c r="G42" s="120" t="s">
        <v>54</v>
      </c>
      <c r="H42" s="114" t="s">
        <v>55</v>
      </c>
    </row>
    <row r="43" spans="1:8" ht="15" customHeight="1" x14ac:dyDescent="0.2">
      <c r="A43" s="91">
        <v>35</v>
      </c>
      <c r="B43" s="110" t="s">
        <v>56</v>
      </c>
      <c r="C43" s="111"/>
      <c r="D43" s="112"/>
      <c r="E43" s="21"/>
      <c r="F43" s="52">
        <f>E43*F39</f>
        <v>0</v>
      </c>
      <c r="G43" s="120" t="s">
        <v>57</v>
      </c>
      <c r="H43" s="114" t="s">
        <v>58</v>
      </c>
    </row>
    <row r="44" spans="1:8" ht="15" customHeight="1" x14ac:dyDescent="0.2">
      <c r="A44" s="91">
        <v>36</v>
      </c>
      <c r="B44" s="121" t="s">
        <v>59</v>
      </c>
      <c r="C44" s="106"/>
      <c r="D44" s="107"/>
      <c r="E44" s="26"/>
      <c r="F44" s="52">
        <f>IF(E42=0,0,F43/E42)</f>
        <v>0</v>
      </c>
      <c r="G44" s="120" t="s">
        <v>60</v>
      </c>
      <c r="H44" s="114" t="s">
        <v>61</v>
      </c>
    </row>
    <row r="45" spans="1:8" ht="15" customHeight="1" x14ac:dyDescent="0.2">
      <c r="A45" s="91">
        <v>37</v>
      </c>
      <c r="B45" s="100" t="s">
        <v>62</v>
      </c>
      <c r="C45" s="101"/>
      <c r="D45" s="102"/>
      <c r="E45" s="15"/>
      <c r="F45" s="57">
        <f>C45*E45</f>
        <v>0</v>
      </c>
      <c r="G45" s="182" t="s">
        <v>63</v>
      </c>
      <c r="H45" s="114"/>
    </row>
    <row r="46" spans="1:8" ht="15" customHeight="1" x14ac:dyDescent="0.2">
      <c r="A46" s="91">
        <v>38</v>
      </c>
      <c r="B46" s="105" t="s">
        <v>21</v>
      </c>
      <c r="C46" s="106"/>
      <c r="D46" s="107"/>
      <c r="E46" s="18"/>
      <c r="F46" s="52">
        <f>F42+F44+F45</f>
        <v>0</v>
      </c>
      <c r="G46" s="108" t="s">
        <v>63</v>
      </c>
      <c r="H46" s="114" t="s">
        <v>64</v>
      </c>
    </row>
    <row r="47" spans="1:8" ht="15" customHeight="1" x14ac:dyDescent="0.2">
      <c r="A47" s="91">
        <v>39</v>
      </c>
      <c r="B47" s="110" t="s">
        <v>24</v>
      </c>
      <c r="C47" s="111"/>
      <c r="D47" s="112"/>
      <c r="E47" s="21"/>
      <c r="F47" s="52">
        <f>E47*F46</f>
        <v>0</v>
      </c>
      <c r="G47" s="113" t="s">
        <v>25</v>
      </c>
      <c r="H47" s="211" t="s">
        <v>65</v>
      </c>
    </row>
    <row r="48" spans="1:8" ht="15" customHeight="1" x14ac:dyDescent="0.2">
      <c r="A48" s="91">
        <v>40</v>
      </c>
      <c r="B48" s="110" t="s">
        <v>27</v>
      </c>
      <c r="C48" s="111"/>
      <c r="D48" s="115"/>
      <c r="E48" s="23"/>
      <c r="F48" s="60">
        <f>F46+F47</f>
        <v>0</v>
      </c>
      <c r="G48" s="175" t="str">
        <f>IF(F48=0,"",(F48+F49)/G3)</f>
        <v/>
      </c>
      <c r="H48" s="114" t="s">
        <v>66</v>
      </c>
    </row>
    <row r="49" spans="1:17" s="3" customFormat="1" ht="15" customHeight="1" x14ac:dyDescent="0.2">
      <c r="A49" s="4">
        <v>41</v>
      </c>
      <c r="B49" s="59" t="s">
        <v>37</v>
      </c>
      <c r="C49" s="168" t="s">
        <v>30</v>
      </c>
      <c r="D49" s="170"/>
      <c r="E49" s="171"/>
      <c r="F49" s="60">
        <f>F48*E49</f>
        <v>0</v>
      </c>
      <c r="G49" s="172" t="str">
        <f>IF(C4="","",IF(OR(C4=C75,C4=C81,C4=C82,C4=C83,C4=C84,C4=C85,C4=C86,C4=C89)=FALSE,"[EUR/m*d]","[EUR/St*d]"))</f>
        <v/>
      </c>
      <c r="H49" s="173" t="s">
        <v>67</v>
      </c>
      <c r="I49" s="2"/>
      <c r="J49" s="2"/>
      <c r="K49" s="2"/>
      <c r="L49" s="2"/>
      <c r="M49" s="2"/>
      <c r="N49" s="2"/>
      <c r="O49" s="2"/>
      <c r="P49" s="2"/>
      <c r="Q49" s="2"/>
    </row>
    <row r="50" spans="1:17" ht="15" customHeight="1" x14ac:dyDescent="0.2">
      <c r="A50" s="91">
        <v>42</v>
      </c>
      <c r="B50" s="92" t="s">
        <v>68</v>
      </c>
      <c r="C50" s="93" t="s">
        <v>8</v>
      </c>
      <c r="D50" s="93" t="s">
        <v>9</v>
      </c>
      <c r="E50" s="93" t="s">
        <v>10</v>
      </c>
      <c r="F50" s="93" t="s">
        <v>11</v>
      </c>
      <c r="G50" s="146" t="s">
        <v>12</v>
      </c>
      <c r="H50" s="116"/>
    </row>
    <row r="51" spans="1:17" ht="15" customHeight="1" x14ac:dyDescent="0.2">
      <c r="A51" s="91">
        <v>43</v>
      </c>
      <c r="B51" s="98" t="str">
        <f>IF(OR(C4=C75,C4="",C4=C78,C4=C79)=TRUE,"","Bedienung gesamt")</f>
        <v/>
      </c>
      <c r="C51" s="96"/>
      <c r="D51" s="97"/>
      <c r="E51" s="14"/>
      <c r="F51" s="52">
        <f t="shared" ref="F51:F54" si="2">C51*E51</f>
        <v>0</v>
      </c>
      <c r="G51" s="99"/>
      <c r="H51" s="116"/>
      <c r="I51" s="76" t="s">
        <v>13</v>
      </c>
    </row>
    <row r="52" spans="1:17" ht="15" customHeight="1" x14ac:dyDescent="0.2">
      <c r="A52" s="91">
        <v>44</v>
      </c>
      <c r="B52" s="98" t="s">
        <v>69</v>
      </c>
      <c r="C52" s="96"/>
      <c r="D52" s="97"/>
      <c r="E52" s="14"/>
      <c r="F52" s="52">
        <f t="shared" si="2"/>
        <v>0</v>
      </c>
      <c r="G52" s="99"/>
      <c r="H52" s="116"/>
    </row>
    <row r="53" spans="1:17" ht="15" customHeight="1" x14ac:dyDescent="0.2">
      <c r="A53" s="91">
        <v>45</v>
      </c>
      <c r="B53" s="98" t="s">
        <v>70</v>
      </c>
      <c r="C53" s="96"/>
      <c r="D53" s="97"/>
      <c r="E53" s="14"/>
      <c r="F53" s="52">
        <f t="shared" si="2"/>
        <v>0</v>
      </c>
      <c r="G53" s="99"/>
      <c r="H53" s="116"/>
    </row>
    <row r="54" spans="1:17" ht="15" customHeight="1" x14ac:dyDescent="0.2">
      <c r="A54" s="91">
        <v>46</v>
      </c>
      <c r="B54" s="100" t="s">
        <v>71</v>
      </c>
      <c r="C54" s="101"/>
      <c r="D54" s="102"/>
      <c r="E54" s="15"/>
      <c r="F54" s="57">
        <f t="shared" si="2"/>
        <v>0</v>
      </c>
      <c r="G54" s="103"/>
      <c r="H54" s="116"/>
    </row>
    <row r="55" spans="1:17" ht="15" customHeight="1" x14ac:dyDescent="0.2">
      <c r="A55" s="91">
        <v>47</v>
      </c>
      <c r="B55" s="105" t="s">
        <v>21</v>
      </c>
      <c r="C55" s="106"/>
      <c r="D55" s="107"/>
      <c r="E55" s="18"/>
      <c r="F55" s="52">
        <f>SUM(F51:F54)</f>
        <v>0</v>
      </c>
      <c r="G55" s="108" t="s">
        <v>72</v>
      </c>
      <c r="H55" s="116" t="s">
        <v>73</v>
      </c>
    </row>
    <row r="56" spans="1:17" ht="15" customHeight="1" x14ac:dyDescent="0.2">
      <c r="A56" s="91">
        <v>48</v>
      </c>
      <c r="B56" s="110" t="s">
        <v>24</v>
      </c>
      <c r="C56" s="111"/>
      <c r="D56" s="112"/>
      <c r="E56" s="21"/>
      <c r="F56" s="52">
        <f>E56*F55</f>
        <v>0</v>
      </c>
      <c r="G56" s="113" t="s">
        <v>25</v>
      </c>
      <c r="H56" s="212" t="s">
        <v>74</v>
      </c>
    </row>
    <row r="57" spans="1:17" ht="15" customHeight="1" x14ac:dyDescent="0.2">
      <c r="A57" s="91">
        <v>49</v>
      </c>
      <c r="B57" s="110" t="s">
        <v>27</v>
      </c>
      <c r="C57" s="111"/>
      <c r="D57" s="115"/>
      <c r="E57" s="23"/>
      <c r="F57" s="60">
        <f>F55+F56</f>
        <v>0</v>
      </c>
      <c r="G57" s="175" t="str">
        <f>IF(G5=0,"",(F57+F58)/G5/G3)</f>
        <v/>
      </c>
      <c r="H57" s="114" t="s">
        <v>75</v>
      </c>
    </row>
    <row r="58" spans="1:17" s="3" customFormat="1" ht="15" customHeight="1" x14ac:dyDescent="0.2">
      <c r="A58" s="4">
        <v>50</v>
      </c>
      <c r="B58" s="167" t="s">
        <v>37</v>
      </c>
      <c r="C58" s="168" t="s">
        <v>30</v>
      </c>
      <c r="D58" s="170"/>
      <c r="E58" s="171"/>
      <c r="F58" s="169">
        <f>F57*E58</f>
        <v>0</v>
      </c>
      <c r="G58" s="172" t="str">
        <f>IF(OR(C4=C75,C4="")=TRUE,"",IF(OR(C4=C78)=TRUE,"[EUR/m*h]",IF(OR(C4=C89)=TRUE,"[EUR/St*h]","")))</f>
        <v/>
      </c>
      <c r="H58" s="173" t="s">
        <v>76</v>
      </c>
      <c r="I58" s="2"/>
      <c r="J58" s="2"/>
      <c r="K58" s="2"/>
      <c r="L58" s="2"/>
      <c r="M58" s="2"/>
      <c r="N58" s="2"/>
      <c r="O58" s="2"/>
      <c r="P58" s="2"/>
      <c r="Q58" s="2"/>
    </row>
    <row r="59" spans="1:17" ht="4.5" customHeight="1" x14ac:dyDescent="0.2">
      <c r="A59" s="73"/>
      <c r="B59" s="74"/>
      <c r="C59" s="123"/>
      <c r="D59" s="123"/>
      <c r="E59" s="124"/>
      <c r="F59" s="123"/>
      <c r="G59" s="123"/>
      <c r="H59" s="125"/>
      <c r="I59" s="126"/>
    </row>
    <row r="60" spans="1:17" s="131" customFormat="1" ht="10.5" x14ac:dyDescent="0.2">
      <c r="A60" s="127"/>
      <c r="B60" s="128" t="s">
        <v>77</v>
      </c>
      <c r="C60" s="129"/>
      <c r="D60" s="128"/>
      <c r="E60" s="129"/>
      <c r="F60" s="130" t="s">
        <v>78</v>
      </c>
      <c r="G60" s="130"/>
      <c r="H60" s="125"/>
      <c r="I60" s="127"/>
      <c r="J60" s="127"/>
      <c r="K60" s="127"/>
      <c r="L60" s="127"/>
      <c r="M60" s="127"/>
      <c r="N60" s="127"/>
      <c r="O60" s="127"/>
      <c r="P60" s="127"/>
      <c r="Q60" s="127"/>
    </row>
    <row r="61" spans="1:17" s="131" customFormat="1" ht="10.5" x14ac:dyDescent="0.2">
      <c r="A61" s="127"/>
      <c r="B61" s="130" t="s">
        <v>79</v>
      </c>
      <c r="C61" s="129"/>
      <c r="D61" s="128"/>
      <c r="E61" s="129"/>
      <c r="F61" s="132" t="s">
        <v>80</v>
      </c>
      <c r="G61" s="130"/>
      <c r="H61" s="125"/>
      <c r="I61" s="127"/>
      <c r="J61" s="127"/>
      <c r="K61" s="127"/>
      <c r="L61" s="127"/>
      <c r="M61" s="127"/>
      <c r="N61" s="127"/>
      <c r="O61" s="127"/>
      <c r="P61" s="127"/>
      <c r="Q61" s="127"/>
    </row>
    <row r="62" spans="1:17" s="131" customFormat="1" ht="10.5" x14ac:dyDescent="0.2">
      <c r="A62" s="127"/>
      <c r="B62" s="128" t="s">
        <v>81</v>
      </c>
      <c r="C62" s="129"/>
      <c r="D62" s="128"/>
      <c r="E62" s="129"/>
      <c r="F62" s="130" t="s">
        <v>82</v>
      </c>
      <c r="G62" s="130"/>
      <c r="H62" s="125"/>
      <c r="I62" s="127"/>
      <c r="J62" s="127"/>
      <c r="K62" s="127"/>
      <c r="L62" s="127"/>
      <c r="M62" s="127"/>
      <c r="N62" s="127"/>
      <c r="O62" s="127"/>
      <c r="P62" s="127"/>
      <c r="Q62" s="127"/>
    </row>
    <row r="63" spans="1:17" s="131" customFormat="1" ht="10.5" x14ac:dyDescent="0.2">
      <c r="A63" s="127"/>
      <c r="B63" s="128" t="s">
        <v>83</v>
      </c>
      <c r="C63" s="129"/>
      <c r="D63" s="128"/>
      <c r="E63" s="129"/>
      <c r="F63" s="132" t="s">
        <v>84</v>
      </c>
      <c r="G63" s="130"/>
      <c r="H63" s="125"/>
      <c r="I63" s="127"/>
      <c r="J63" s="127"/>
      <c r="K63" s="127"/>
      <c r="L63" s="127"/>
      <c r="M63" s="127"/>
      <c r="N63" s="127"/>
      <c r="O63" s="127"/>
      <c r="P63" s="127"/>
      <c r="Q63" s="127"/>
    </row>
    <row r="64" spans="1:17" s="131" customFormat="1" ht="10.5" x14ac:dyDescent="0.2">
      <c r="A64" s="127"/>
      <c r="B64" s="128" t="s">
        <v>85</v>
      </c>
      <c r="C64" s="129"/>
      <c r="D64" s="128"/>
      <c r="E64" s="129"/>
      <c r="F64" s="131" t="s">
        <v>86</v>
      </c>
      <c r="H64" s="125"/>
      <c r="I64" s="127"/>
      <c r="J64" s="127"/>
      <c r="K64" s="127"/>
      <c r="L64" s="127"/>
      <c r="M64" s="127"/>
      <c r="N64" s="127"/>
      <c r="O64" s="127"/>
      <c r="P64" s="127"/>
      <c r="Q64" s="127"/>
    </row>
    <row r="65" spans="1:17" s="131" customFormat="1" ht="10.5" x14ac:dyDescent="0.2">
      <c r="A65" s="127"/>
      <c r="B65" s="128"/>
      <c r="C65" s="129"/>
      <c r="D65" s="128"/>
      <c r="E65" s="129"/>
      <c r="F65" s="177"/>
      <c r="G65" s="177"/>
      <c r="H65" s="125"/>
      <c r="I65" s="127"/>
      <c r="J65" s="127"/>
      <c r="K65" s="127"/>
      <c r="L65" s="127"/>
      <c r="M65" s="127"/>
      <c r="N65" s="127"/>
      <c r="O65" s="127"/>
      <c r="P65" s="127"/>
      <c r="Q65" s="127"/>
    </row>
    <row r="66" spans="1:17" s="131" customFormat="1" ht="10.5" x14ac:dyDescent="0.2">
      <c r="A66" s="127"/>
      <c r="B66" s="128"/>
      <c r="C66" s="129"/>
      <c r="D66" s="128"/>
      <c r="E66" s="129"/>
      <c r="F66" s="32"/>
      <c r="G66" s="133" t="s">
        <v>87</v>
      </c>
      <c r="H66" s="125"/>
      <c r="I66" s="127"/>
      <c r="J66" s="127"/>
      <c r="K66" s="127"/>
      <c r="L66" s="127"/>
      <c r="M66" s="127"/>
      <c r="N66" s="127"/>
      <c r="O66" s="127"/>
      <c r="P66" s="127"/>
      <c r="Q66" s="127"/>
    </row>
    <row r="67" spans="1:17" ht="8.25" customHeight="1" x14ac:dyDescent="0.2">
      <c r="A67" s="134"/>
      <c r="B67" s="135"/>
      <c r="C67" s="135"/>
      <c r="D67" s="135"/>
      <c r="E67" s="136"/>
      <c r="F67" s="136"/>
      <c r="G67" s="136"/>
      <c r="H67" s="125"/>
    </row>
    <row r="68" spans="1:17" x14ac:dyDescent="0.2">
      <c r="A68" s="73"/>
      <c r="B68" s="74"/>
      <c r="C68" s="74"/>
      <c r="D68" s="74"/>
      <c r="E68" s="137"/>
      <c r="F68" s="74"/>
      <c r="G68" s="74"/>
      <c r="H68" s="125"/>
    </row>
    <row r="69" spans="1:17" x14ac:dyDescent="0.2">
      <c r="A69" s="138"/>
      <c r="B69" s="74"/>
      <c r="C69" s="74"/>
      <c r="D69" s="74"/>
      <c r="E69" s="137"/>
      <c r="F69" s="74"/>
      <c r="G69" s="74"/>
      <c r="H69" s="125"/>
    </row>
    <row r="70" spans="1:17" ht="12" customHeight="1" x14ac:dyDescent="0.2">
      <c r="A70" s="73"/>
      <c r="B70" s="74"/>
      <c r="C70" s="74"/>
      <c r="D70" s="74"/>
      <c r="E70" s="137"/>
      <c r="F70" s="74"/>
      <c r="G70" s="74"/>
      <c r="H70" s="125"/>
    </row>
    <row r="71" spans="1:17" ht="15.75" customHeight="1" x14ac:dyDescent="0.2">
      <c r="A71" s="73"/>
      <c r="B71" s="74"/>
      <c r="C71" s="74"/>
      <c r="D71" s="74"/>
      <c r="E71" s="137"/>
      <c r="F71" s="74"/>
      <c r="G71" s="74"/>
      <c r="H71" s="125"/>
    </row>
    <row r="72" spans="1:17" ht="12" customHeight="1" x14ac:dyDescent="0.2">
      <c r="A72" s="134"/>
      <c r="B72" s="74"/>
      <c r="C72" s="74"/>
      <c r="D72" s="74"/>
      <c r="E72" s="137"/>
      <c r="F72" s="74"/>
      <c r="G72" s="74"/>
      <c r="H72" s="125"/>
    </row>
    <row r="73" spans="1:17" x14ac:dyDescent="0.2">
      <c r="A73" s="73"/>
      <c r="B73" s="74"/>
      <c r="C73" s="74"/>
      <c r="D73" s="74"/>
      <c r="E73" s="137"/>
      <c r="F73" s="74"/>
      <c r="G73" s="74"/>
      <c r="H73" s="125"/>
    </row>
    <row r="74" spans="1:17" x14ac:dyDescent="0.2">
      <c r="A74" s="73"/>
      <c r="B74" s="74"/>
      <c r="C74" s="76"/>
      <c r="D74" s="74"/>
      <c r="E74" s="137"/>
      <c r="F74" s="139" t="s">
        <v>88</v>
      </c>
      <c r="G74" s="139" t="s">
        <v>89</v>
      </c>
      <c r="H74" s="139" t="s">
        <v>90</v>
      </c>
      <c r="I74" s="139" t="s">
        <v>91</v>
      </c>
    </row>
    <row r="75" spans="1:17" x14ac:dyDescent="0.2">
      <c r="A75" s="73"/>
      <c r="B75" s="74"/>
      <c r="C75" s="140" t="s">
        <v>92</v>
      </c>
      <c r="D75" s="141"/>
      <c r="E75" s="142"/>
      <c r="F75" s="143"/>
      <c r="G75" s="143"/>
      <c r="H75" s="143"/>
      <c r="I75" s="139" t="s">
        <v>93</v>
      </c>
    </row>
    <row r="76" spans="1:17" x14ac:dyDescent="0.2">
      <c r="A76" s="73"/>
      <c r="B76" s="74"/>
      <c r="C76" s="140" t="s">
        <v>94</v>
      </c>
      <c r="D76" s="141"/>
      <c r="E76" s="142"/>
      <c r="F76" s="139" t="s">
        <v>95</v>
      </c>
      <c r="G76" s="139" t="s">
        <v>95</v>
      </c>
      <c r="H76" s="143"/>
      <c r="I76" s="139" t="s">
        <v>95</v>
      </c>
    </row>
    <row r="77" spans="1:17" x14ac:dyDescent="0.2">
      <c r="A77" s="73"/>
      <c r="B77" s="74"/>
      <c r="C77" s="140" t="s">
        <v>96</v>
      </c>
      <c r="D77" s="141"/>
      <c r="E77" s="142"/>
      <c r="F77" s="139" t="s">
        <v>95</v>
      </c>
      <c r="G77" s="139" t="s">
        <v>95</v>
      </c>
      <c r="H77" s="143"/>
      <c r="I77" s="139" t="s">
        <v>95</v>
      </c>
    </row>
    <row r="78" spans="1:17" ht="13.5" customHeight="1" x14ac:dyDescent="0.2">
      <c r="A78" s="73"/>
      <c r="B78" s="74"/>
      <c r="C78" s="140" t="s">
        <v>97</v>
      </c>
      <c r="D78" s="141"/>
      <c r="E78" s="142"/>
      <c r="F78" s="139" t="s">
        <v>95</v>
      </c>
      <c r="G78" s="139" t="s">
        <v>95</v>
      </c>
      <c r="H78" s="139" t="s">
        <v>95</v>
      </c>
      <c r="I78" s="139" t="s">
        <v>95</v>
      </c>
    </row>
    <row r="79" spans="1:17" ht="13.5" customHeight="1" x14ac:dyDescent="0.2">
      <c r="A79" s="73"/>
      <c r="B79" s="74"/>
      <c r="C79" s="140" t="s">
        <v>98</v>
      </c>
      <c r="D79" s="141"/>
      <c r="E79" s="142"/>
      <c r="F79" s="139" t="s">
        <v>99</v>
      </c>
      <c r="G79" s="139" t="s">
        <v>99</v>
      </c>
      <c r="H79" s="139" t="s">
        <v>99</v>
      </c>
      <c r="I79" s="139" t="s">
        <v>99</v>
      </c>
      <c r="J79" s="76" t="s">
        <v>13</v>
      </c>
    </row>
    <row r="80" spans="1:17" ht="13.5" customHeight="1" x14ac:dyDescent="0.2">
      <c r="A80" s="73"/>
      <c r="B80" s="74"/>
      <c r="C80" s="140" t="s">
        <v>100</v>
      </c>
      <c r="D80" s="141"/>
      <c r="E80" s="142"/>
      <c r="F80" s="139" t="s">
        <v>93</v>
      </c>
      <c r="G80" s="143"/>
      <c r="H80" s="143"/>
      <c r="I80" s="139" t="s">
        <v>99</v>
      </c>
      <c r="J80" s="76" t="s">
        <v>13</v>
      </c>
    </row>
    <row r="81" spans="1:10" x14ac:dyDescent="0.2">
      <c r="A81" s="73"/>
      <c r="B81" s="74"/>
      <c r="C81" s="140" t="s">
        <v>101</v>
      </c>
      <c r="D81" s="141"/>
      <c r="E81" s="142"/>
      <c r="F81" s="139" t="s">
        <v>93</v>
      </c>
      <c r="G81" s="139" t="s">
        <v>93</v>
      </c>
      <c r="H81" s="143"/>
      <c r="I81" s="139" t="s">
        <v>93</v>
      </c>
    </row>
    <row r="82" spans="1:10" x14ac:dyDescent="0.2">
      <c r="A82" s="73"/>
      <c r="B82" s="74"/>
      <c r="C82" s="140" t="s">
        <v>102</v>
      </c>
      <c r="D82" s="141"/>
      <c r="E82" s="142"/>
      <c r="F82" s="139" t="s">
        <v>93</v>
      </c>
      <c r="G82" s="139" t="s">
        <v>93</v>
      </c>
      <c r="H82" s="143"/>
      <c r="I82" s="139" t="s">
        <v>93</v>
      </c>
    </row>
    <row r="83" spans="1:10" x14ac:dyDescent="0.2">
      <c r="A83" s="73"/>
      <c r="B83" s="74"/>
      <c r="C83" s="140" t="s">
        <v>103</v>
      </c>
      <c r="D83" s="141"/>
      <c r="E83" s="142"/>
      <c r="F83" s="139" t="s">
        <v>93</v>
      </c>
      <c r="G83" s="139" t="s">
        <v>93</v>
      </c>
      <c r="H83" s="143"/>
      <c r="I83" s="139" t="s">
        <v>93</v>
      </c>
    </row>
    <row r="84" spans="1:10" x14ac:dyDescent="0.2">
      <c r="A84" s="73"/>
      <c r="B84" s="74"/>
      <c r="C84" s="140" t="s">
        <v>104</v>
      </c>
      <c r="D84" s="141"/>
      <c r="E84" s="142"/>
      <c r="F84" s="139" t="s">
        <v>93</v>
      </c>
      <c r="G84" s="139" t="s">
        <v>93</v>
      </c>
      <c r="H84" s="143"/>
      <c r="I84" s="139" t="s">
        <v>93</v>
      </c>
    </row>
    <row r="85" spans="1:10" x14ac:dyDescent="0.2">
      <c r="A85" s="73"/>
      <c r="B85" s="74"/>
      <c r="C85" s="140" t="s">
        <v>105</v>
      </c>
      <c r="D85" s="141"/>
      <c r="E85" s="142"/>
      <c r="F85" s="139" t="s">
        <v>93</v>
      </c>
      <c r="G85" s="139" t="s">
        <v>93</v>
      </c>
      <c r="H85" s="143"/>
      <c r="I85" s="139" t="s">
        <v>93</v>
      </c>
    </row>
    <row r="86" spans="1:10" x14ac:dyDescent="0.2">
      <c r="A86" s="73"/>
      <c r="B86" s="74"/>
      <c r="C86" s="140" t="s">
        <v>106</v>
      </c>
      <c r="D86" s="141"/>
      <c r="E86" s="142"/>
      <c r="F86" s="139" t="s">
        <v>93</v>
      </c>
      <c r="G86" s="139" t="s">
        <v>93</v>
      </c>
      <c r="H86" s="143"/>
      <c r="I86" s="139" t="s">
        <v>93</v>
      </c>
    </row>
    <row r="87" spans="1:10" x14ac:dyDescent="0.2">
      <c r="A87" s="73"/>
      <c r="B87" s="74"/>
      <c r="C87" s="140" t="s">
        <v>107</v>
      </c>
      <c r="D87" s="141"/>
      <c r="E87" s="142"/>
      <c r="F87" s="139" t="s">
        <v>93</v>
      </c>
      <c r="G87" s="139" t="s">
        <v>93</v>
      </c>
      <c r="H87" s="139" t="s">
        <v>108</v>
      </c>
      <c r="I87" s="139" t="s">
        <v>93</v>
      </c>
      <c r="J87" s="76" t="s">
        <v>13</v>
      </c>
    </row>
    <row r="88" spans="1:10" x14ac:dyDescent="0.2">
      <c r="A88" s="73"/>
      <c r="B88" s="74"/>
      <c r="C88" s="140" t="s">
        <v>109</v>
      </c>
      <c r="D88" s="141"/>
      <c r="E88" s="142"/>
      <c r="F88" s="139" t="s">
        <v>93</v>
      </c>
      <c r="G88" s="143"/>
      <c r="H88" s="139" t="s">
        <v>99</v>
      </c>
      <c r="I88" s="139" t="s">
        <v>99</v>
      </c>
      <c r="J88" s="76" t="s">
        <v>13</v>
      </c>
    </row>
    <row r="89" spans="1:10" x14ac:dyDescent="0.2">
      <c r="A89" s="73"/>
      <c r="B89" s="74"/>
      <c r="C89" s="140" t="s">
        <v>110</v>
      </c>
      <c r="D89" s="141"/>
      <c r="E89" s="142"/>
      <c r="F89" s="139" t="s">
        <v>95</v>
      </c>
      <c r="G89" s="143"/>
      <c r="H89" s="139" t="s">
        <v>111</v>
      </c>
      <c r="I89" s="139" t="s">
        <v>111</v>
      </c>
    </row>
    <row r="90" spans="1:10" x14ac:dyDescent="0.2">
      <c r="A90" s="73"/>
      <c r="B90" s="74"/>
      <c r="C90" s="74"/>
      <c r="D90" s="74"/>
      <c r="E90" s="137"/>
      <c r="F90" s="74"/>
      <c r="G90" s="74"/>
      <c r="H90" s="125"/>
    </row>
    <row r="91" spans="1:10" x14ac:dyDescent="0.2">
      <c r="A91" s="73"/>
      <c r="B91" s="74"/>
      <c r="C91" s="74"/>
      <c r="D91" s="74"/>
      <c r="E91" s="137"/>
      <c r="F91" s="74"/>
      <c r="G91" s="74"/>
      <c r="H91" s="125"/>
    </row>
    <row r="92" spans="1:10" x14ac:dyDescent="0.2">
      <c r="A92" s="73"/>
      <c r="B92" s="74"/>
      <c r="C92" s="74"/>
      <c r="D92" s="74"/>
      <c r="E92" s="137"/>
      <c r="F92" s="74"/>
      <c r="G92" s="74"/>
      <c r="H92" s="125"/>
    </row>
    <row r="93" spans="1:10" x14ac:dyDescent="0.2">
      <c r="A93" s="73"/>
      <c r="B93" s="74"/>
      <c r="C93" s="74"/>
      <c r="D93" s="74"/>
      <c r="E93" s="137"/>
      <c r="F93" s="74"/>
      <c r="G93" s="74"/>
      <c r="H93" s="125"/>
    </row>
    <row r="94" spans="1:10" x14ac:dyDescent="0.2">
      <c r="A94" s="73"/>
      <c r="B94" s="74"/>
      <c r="C94" s="74"/>
      <c r="D94" s="74"/>
      <c r="E94" s="137"/>
      <c r="F94" s="74"/>
      <c r="G94" s="74"/>
      <c r="H94" s="125"/>
    </row>
    <row r="95" spans="1:10" x14ac:dyDescent="0.2">
      <c r="A95" s="73"/>
      <c r="B95" s="74"/>
      <c r="C95" s="74"/>
      <c r="D95" s="74"/>
      <c r="E95" s="137"/>
      <c r="F95" s="74"/>
      <c r="G95" s="74"/>
      <c r="H95" s="125"/>
    </row>
    <row r="96" spans="1:10" x14ac:dyDescent="0.2">
      <c r="A96" s="73"/>
      <c r="B96" s="74"/>
      <c r="C96" s="74"/>
      <c r="D96" s="74"/>
      <c r="E96" s="137"/>
      <c r="F96" s="74"/>
      <c r="G96" s="74"/>
      <c r="H96" s="125"/>
    </row>
    <row r="97" spans="1:8" x14ac:dyDescent="0.2">
      <c r="A97" s="73"/>
      <c r="B97" s="74"/>
      <c r="C97" s="74"/>
      <c r="D97" s="74"/>
      <c r="E97" s="137"/>
      <c r="F97" s="74"/>
      <c r="G97" s="74"/>
      <c r="H97" s="125"/>
    </row>
    <row r="98" spans="1:8" x14ac:dyDescent="0.2">
      <c r="A98" s="73"/>
      <c r="B98" s="74"/>
      <c r="C98" s="74"/>
      <c r="D98" s="74"/>
      <c r="E98" s="137"/>
      <c r="F98" s="74"/>
      <c r="G98" s="74"/>
      <c r="H98" s="125"/>
    </row>
    <row r="99" spans="1:8" x14ac:dyDescent="0.2">
      <c r="A99" s="73"/>
      <c r="B99" s="74"/>
      <c r="C99" s="74"/>
      <c r="D99" s="74"/>
      <c r="E99" s="137"/>
      <c r="F99" s="74"/>
      <c r="G99" s="74"/>
      <c r="H99" s="125"/>
    </row>
    <row r="100" spans="1:8" x14ac:dyDescent="0.2">
      <c r="A100" s="73"/>
      <c r="B100" s="74"/>
      <c r="C100" s="74"/>
      <c r="D100" s="74"/>
      <c r="E100" s="137"/>
      <c r="F100" s="74"/>
      <c r="G100" s="74"/>
      <c r="H100" s="125"/>
    </row>
    <row r="101" spans="1:8" x14ac:dyDescent="0.2">
      <c r="A101" s="73"/>
      <c r="B101" s="74"/>
      <c r="C101" s="74"/>
      <c r="D101" s="74"/>
      <c r="E101" s="137"/>
      <c r="F101" s="74"/>
      <c r="G101" s="74"/>
      <c r="H101" s="125"/>
    </row>
    <row r="102" spans="1:8" x14ac:dyDescent="0.2">
      <c r="A102" s="73"/>
      <c r="B102" s="74"/>
      <c r="C102" s="74"/>
      <c r="D102" s="74"/>
      <c r="E102" s="137"/>
      <c r="F102" s="74"/>
      <c r="G102" s="74"/>
      <c r="H102" s="125"/>
    </row>
    <row r="103" spans="1:8" x14ac:dyDescent="0.2">
      <c r="A103" s="73"/>
      <c r="B103" s="74"/>
      <c r="C103" s="74"/>
      <c r="D103" s="74"/>
      <c r="E103" s="137"/>
      <c r="F103" s="74"/>
      <c r="G103" s="74"/>
      <c r="H103" s="125"/>
    </row>
    <row r="104" spans="1:8" x14ac:dyDescent="0.2">
      <c r="A104" s="73"/>
      <c r="B104" s="74"/>
      <c r="C104" s="74"/>
      <c r="D104" s="74"/>
      <c r="E104" s="137"/>
      <c r="F104" s="74"/>
      <c r="G104" s="74"/>
      <c r="H104" s="125"/>
    </row>
    <row r="105" spans="1:8" x14ac:dyDescent="0.2">
      <c r="A105" s="73"/>
      <c r="B105" s="74"/>
      <c r="C105" s="74"/>
      <c r="D105" s="74"/>
      <c r="E105" s="137"/>
      <c r="F105" s="74"/>
      <c r="G105" s="74"/>
      <c r="H105" s="125"/>
    </row>
    <row r="106" spans="1:8" x14ac:dyDescent="0.2">
      <c r="A106" s="73"/>
      <c r="B106" s="74"/>
      <c r="C106" s="74"/>
      <c r="D106" s="74"/>
      <c r="E106" s="137"/>
      <c r="F106" s="74"/>
      <c r="G106" s="74"/>
      <c r="H106" s="125"/>
    </row>
    <row r="107" spans="1:8" x14ac:dyDescent="0.2">
      <c r="A107" s="73"/>
      <c r="B107" s="74"/>
      <c r="C107" s="74"/>
      <c r="D107" s="74"/>
      <c r="E107" s="137"/>
      <c r="F107" s="74"/>
      <c r="G107" s="74"/>
      <c r="H107" s="125"/>
    </row>
    <row r="108" spans="1:8" x14ac:dyDescent="0.2">
      <c r="A108" s="73"/>
      <c r="B108" s="74"/>
      <c r="C108" s="74"/>
      <c r="D108" s="74"/>
      <c r="E108" s="137"/>
      <c r="F108" s="74"/>
      <c r="G108" s="74"/>
      <c r="H108" s="125"/>
    </row>
    <row r="109" spans="1:8" x14ac:dyDescent="0.2">
      <c r="A109" s="73"/>
      <c r="B109" s="74"/>
      <c r="C109" s="74"/>
      <c r="D109" s="74"/>
      <c r="E109" s="137"/>
      <c r="F109" s="74"/>
      <c r="G109" s="74"/>
      <c r="H109" s="125"/>
    </row>
    <row r="110" spans="1:8" x14ac:dyDescent="0.2">
      <c r="A110" s="73"/>
      <c r="B110" s="74"/>
      <c r="C110" s="74"/>
      <c r="D110" s="74"/>
      <c r="E110" s="137"/>
      <c r="F110" s="74"/>
      <c r="G110" s="74"/>
      <c r="H110" s="125"/>
    </row>
    <row r="111" spans="1:8" x14ac:dyDescent="0.2">
      <c r="A111" s="73"/>
      <c r="B111" s="74"/>
      <c r="C111" s="74"/>
      <c r="D111" s="74"/>
      <c r="E111" s="137"/>
      <c r="F111" s="74"/>
      <c r="G111" s="74"/>
      <c r="H111" s="125"/>
    </row>
    <row r="112" spans="1:8" x14ac:dyDescent="0.2">
      <c r="A112" s="73"/>
      <c r="B112" s="74"/>
      <c r="C112" s="74"/>
      <c r="D112" s="74"/>
      <c r="E112" s="137"/>
      <c r="F112" s="74"/>
      <c r="G112" s="74"/>
      <c r="H112" s="125"/>
    </row>
    <row r="113" spans="1:8" x14ac:dyDescent="0.2">
      <c r="A113" s="73"/>
      <c r="B113" s="74"/>
      <c r="C113" s="74"/>
      <c r="D113" s="74"/>
      <c r="E113" s="137"/>
      <c r="F113" s="74"/>
      <c r="G113" s="74"/>
      <c r="H113" s="125"/>
    </row>
    <row r="114" spans="1:8" x14ac:dyDescent="0.2">
      <c r="A114" s="73"/>
      <c r="B114" s="74"/>
      <c r="C114" s="74"/>
      <c r="D114" s="74"/>
      <c r="E114" s="137"/>
      <c r="F114" s="74"/>
      <c r="G114" s="74"/>
      <c r="H114" s="125"/>
    </row>
    <row r="115" spans="1:8" x14ac:dyDescent="0.2">
      <c r="A115" s="73"/>
      <c r="B115" s="74"/>
      <c r="C115" s="74"/>
      <c r="D115" s="74"/>
      <c r="E115" s="137"/>
      <c r="F115" s="74"/>
      <c r="G115" s="74"/>
      <c r="H115" s="125"/>
    </row>
    <row r="116" spans="1:8" x14ac:dyDescent="0.2">
      <c r="A116" s="73"/>
      <c r="B116" s="74"/>
      <c r="C116" s="74"/>
      <c r="D116" s="74"/>
      <c r="E116" s="137"/>
      <c r="F116" s="74"/>
      <c r="G116" s="74"/>
      <c r="H116" s="125"/>
    </row>
    <row r="117" spans="1:8" x14ac:dyDescent="0.2">
      <c r="A117" s="73"/>
      <c r="B117" s="74"/>
      <c r="C117" s="74"/>
      <c r="D117" s="74"/>
      <c r="E117" s="137"/>
      <c r="F117" s="74"/>
      <c r="G117" s="74"/>
      <c r="H117" s="125"/>
    </row>
    <row r="118" spans="1:8" x14ac:dyDescent="0.2">
      <c r="A118" s="73"/>
      <c r="B118" s="74"/>
      <c r="C118" s="74"/>
      <c r="D118" s="74"/>
      <c r="E118" s="137"/>
      <c r="F118" s="74"/>
      <c r="G118" s="74"/>
      <c r="H118" s="125"/>
    </row>
    <row r="119" spans="1:8" x14ac:dyDescent="0.2">
      <c r="A119" s="73"/>
      <c r="B119" s="74"/>
      <c r="C119" s="74"/>
      <c r="D119" s="74"/>
      <c r="E119" s="137"/>
      <c r="F119" s="74"/>
      <c r="G119" s="74"/>
      <c r="H119" s="125"/>
    </row>
    <row r="120" spans="1:8" x14ac:dyDescent="0.2">
      <c r="A120" s="73"/>
      <c r="B120" s="74"/>
      <c r="C120" s="74"/>
      <c r="D120" s="74"/>
      <c r="E120" s="137"/>
      <c r="F120" s="74"/>
      <c r="G120" s="74"/>
      <c r="H120" s="125"/>
    </row>
    <row r="121" spans="1:8" x14ac:dyDescent="0.2">
      <c r="A121" s="73"/>
      <c r="B121" s="74"/>
      <c r="C121" s="74"/>
      <c r="D121" s="74"/>
      <c r="E121" s="137"/>
      <c r="F121" s="74"/>
      <c r="G121" s="74"/>
      <c r="H121" s="125"/>
    </row>
    <row r="122" spans="1:8" x14ac:dyDescent="0.2">
      <c r="A122" s="73"/>
      <c r="B122" s="74"/>
      <c r="C122" s="74"/>
      <c r="D122" s="74"/>
      <c r="E122" s="137"/>
      <c r="F122" s="74"/>
      <c r="G122" s="74"/>
      <c r="H122" s="125"/>
    </row>
    <row r="123" spans="1:8" x14ac:dyDescent="0.2">
      <c r="A123" s="73"/>
      <c r="B123" s="74"/>
      <c r="C123" s="74"/>
      <c r="D123" s="74"/>
      <c r="E123" s="137"/>
      <c r="F123" s="74"/>
      <c r="G123" s="74"/>
      <c r="H123" s="125"/>
    </row>
    <row r="124" spans="1:8" x14ac:dyDescent="0.2">
      <c r="A124" s="73"/>
      <c r="B124" s="74"/>
      <c r="C124" s="74"/>
      <c r="D124" s="74"/>
      <c r="E124" s="137"/>
      <c r="F124" s="74"/>
      <c r="G124" s="74"/>
      <c r="H124" s="125"/>
    </row>
    <row r="125" spans="1:8" x14ac:dyDescent="0.2">
      <c r="A125" s="73"/>
      <c r="B125" s="74"/>
      <c r="C125" s="74"/>
      <c r="D125" s="74"/>
      <c r="E125" s="137"/>
      <c r="F125" s="74"/>
      <c r="G125" s="74"/>
      <c r="H125" s="125"/>
    </row>
    <row r="126" spans="1:8" x14ac:dyDescent="0.2">
      <c r="A126" s="73"/>
      <c r="B126" s="74"/>
      <c r="C126" s="74"/>
      <c r="D126" s="74"/>
      <c r="E126" s="137"/>
      <c r="F126" s="74"/>
      <c r="G126" s="74"/>
      <c r="H126" s="125"/>
    </row>
    <row r="127" spans="1:8" x14ac:dyDescent="0.2">
      <c r="A127" s="73"/>
      <c r="B127" s="74"/>
      <c r="C127" s="74"/>
      <c r="D127" s="74"/>
      <c r="E127" s="137"/>
      <c r="F127" s="74"/>
      <c r="G127" s="74"/>
      <c r="H127" s="125"/>
    </row>
    <row r="128" spans="1:8" x14ac:dyDescent="0.2">
      <c r="A128" s="73"/>
      <c r="B128" s="74"/>
      <c r="C128" s="74"/>
      <c r="D128" s="74"/>
      <c r="E128" s="137"/>
      <c r="F128" s="74"/>
      <c r="G128" s="74"/>
      <c r="H128" s="125"/>
    </row>
    <row r="129" spans="1:8" x14ac:dyDescent="0.2">
      <c r="A129" s="73"/>
      <c r="B129" s="74"/>
      <c r="C129" s="74"/>
      <c r="D129" s="74"/>
      <c r="E129" s="137"/>
      <c r="F129" s="74"/>
      <c r="G129" s="74"/>
      <c r="H129" s="125"/>
    </row>
    <row r="130" spans="1:8" x14ac:dyDescent="0.2">
      <c r="A130" s="73"/>
      <c r="B130" s="74"/>
      <c r="C130" s="74"/>
      <c r="D130" s="74"/>
      <c r="E130" s="137"/>
      <c r="F130" s="74"/>
      <c r="G130" s="74"/>
      <c r="H130" s="125"/>
    </row>
    <row r="131" spans="1:8" x14ac:dyDescent="0.2">
      <c r="A131" s="73"/>
      <c r="B131" s="74"/>
      <c r="C131" s="74"/>
      <c r="D131" s="74"/>
      <c r="E131" s="137"/>
      <c r="F131" s="74"/>
      <c r="G131" s="74"/>
      <c r="H131" s="125"/>
    </row>
    <row r="132" spans="1:8" x14ac:dyDescent="0.2">
      <c r="A132" s="73"/>
      <c r="B132" s="74"/>
      <c r="C132" s="74"/>
      <c r="D132" s="74"/>
      <c r="E132" s="137"/>
      <c r="F132" s="74"/>
      <c r="G132" s="74"/>
      <c r="H132" s="125"/>
    </row>
    <row r="133" spans="1:8" x14ac:dyDescent="0.2">
      <c r="A133" s="73"/>
      <c r="B133" s="74"/>
      <c r="C133" s="74"/>
      <c r="D133" s="74"/>
      <c r="E133" s="137"/>
      <c r="F133" s="74"/>
      <c r="G133" s="74"/>
      <c r="H133" s="125"/>
    </row>
    <row r="134" spans="1:8" x14ac:dyDescent="0.2">
      <c r="A134" s="73"/>
      <c r="B134" s="74"/>
      <c r="C134" s="74"/>
      <c r="D134" s="74"/>
      <c r="E134" s="137"/>
      <c r="F134" s="74"/>
      <c r="G134" s="74"/>
      <c r="H134" s="125"/>
    </row>
    <row r="135" spans="1:8" x14ac:dyDescent="0.2">
      <c r="A135" s="73"/>
      <c r="B135" s="74"/>
      <c r="C135" s="74"/>
      <c r="D135" s="74"/>
      <c r="E135" s="137"/>
      <c r="F135" s="74"/>
      <c r="G135" s="74"/>
      <c r="H135" s="125"/>
    </row>
    <row r="136" spans="1:8" x14ac:dyDescent="0.2">
      <c r="A136" s="73"/>
      <c r="B136" s="74"/>
      <c r="C136" s="74"/>
      <c r="D136" s="74"/>
      <c r="E136" s="137"/>
      <c r="F136" s="74"/>
      <c r="G136" s="74"/>
      <c r="H136" s="125"/>
    </row>
    <row r="137" spans="1:8" x14ac:dyDescent="0.2">
      <c r="A137" s="73"/>
      <c r="B137" s="74"/>
      <c r="C137" s="74"/>
      <c r="D137" s="74"/>
      <c r="E137" s="137"/>
      <c r="F137" s="74"/>
      <c r="G137" s="74"/>
      <c r="H137" s="125"/>
    </row>
    <row r="138" spans="1:8" x14ac:dyDescent="0.2">
      <c r="A138" s="73"/>
      <c r="B138" s="74"/>
      <c r="C138" s="74"/>
      <c r="D138" s="74"/>
      <c r="E138" s="137"/>
      <c r="F138" s="74"/>
      <c r="G138" s="74"/>
      <c r="H138" s="125"/>
    </row>
    <row r="139" spans="1:8" x14ac:dyDescent="0.2">
      <c r="A139" s="73"/>
      <c r="B139" s="74"/>
      <c r="C139" s="74"/>
      <c r="D139" s="74"/>
      <c r="E139" s="137"/>
      <c r="F139" s="74"/>
      <c r="G139" s="74"/>
      <c r="H139" s="125"/>
    </row>
    <row r="140" spans="1:8" x14ac:dyDescent="0.2">
      <c r="A140" s="73"/>
      <c r="B140" s="74"/>
      <c r="C140" s="74"/>
      <c r="D140" s="74"/>
      <c r="E140" s="137"/>
      <c r="F140" s="74"/>
      <c r="G140" s="74"/>
      <c r="H140" s="125"/>
    </row>
    <row r="141" spans="1:8" x14ac:dyDescent="0.2">
      <c r="A141" s="73"/>
      <c r="B141" s="74"/>
      <c r="C141" s="74"/>
      <c r="D141" s="74"/>
      <c r="E141" s="74"/>
      <c r="F141" s="74"/>
      <c r="G141" s="74"/>
      <c r="H141" s="125"/>
    </row>
    <row r="142" spans="1:8" x14ac:dyDescent="0.2">
      <c r="A142" s="73"/>
      <c r="B142" s="74"/>
      <c r="C142" s="74"/>
      <c r="D142" s="74"/>
      <c r="E142" s="74"/>
      <c r="F142" s="74"/>
      <c r="G142" s="74"/>
      <c r="H142" s="125"/>
    </row>
    <row r="143" spans="1:8" x14ac:dyDescent="0.2">
      <c r="A143" s="73"/>
      <c r="B143" s="74"/>
      <c r="C143" s="74"/>
      <c r="D143" s="74"/>
      <c r="E143" s="74"/>
      <c r="F143" s="74"/>
      <c r="G143" s="74"/>
      <c r="H143" s="125"/>
    </row>
    <row r="144" spans="1:8" x14ac:dyDescent="0.2">
      <c r="A144" s="73"/>
      <c r="B144" s="74"/>
      <c r="C144" s="74"/>
      <c r="D144" s="74"/>
      <c r="E144" s="74"/>
      <c r="F144" s="74"/>
      <c r="G144" s="74"/>
      <c r="H144" s="125"/>
    </row>
    <row r="145" spans="1:8" x14ac:dyDescent="0.2">
      <c r="A145" s="73"/>
      <c r="B145" s="74"/>
      <c r="C145" s="74"/>
      <c r="D145" s="74"/>
      <c r="E145" s="74"/>
      <c r="F145" s="74"/>
      <c r="G145" s="74"/>
      <c r="H145" s="125"/>
    </row>
    <row r="146" spans="1:8" x14ac:dyDescent="0.2">
      <c r="A146" s="73"/>
      <c r="B146" s="74"/>
      <c r="C146" s="74"/>
      <c r="D146" s="74"/>
      <c r="E146" s="74"/>
      <c r="F146" s="74"/>
      <c r="G146" s="74"/>
      <c r="H146" s="125"/>
    </row>
    <row r="147" spans="1:8" x14ac:dyDescent="0.2">
      <c r="A147" s="73"/>
      <c r="B147" s="74"/>
      <c r="C147" s="74"/>
      <c r="D147" s="74"/>
      <c r="E147" s="74"/>
      <c r="F147" s="74"/>
      <c r="G147" s="74"/>
      <c r="H147" s="125"/>
    </row>
  </sheetData>
  <sheetProtection sheet="1" insertHyperlinks="0" autoFilter="0" pivotTables="0"/>
  <mergeCells count="4">
    <mergeCell ref="B2:E3"/>
    <mergeCell ref="C4:E4"/>
    <mergeCell ref="C5:E5"/>
    <mergeCell ref="C7:E7"/>
  </mergeCells>
  <dataValidations count="4">
    <dataValidation type="list" allowBlank="1" showInputMessage="1" showErrorMessage="1" sqref="D10:D15 D21:D26 D32:D36 D51:D54" xr:uid="{00000000-0002-0000-0000-000000000000}">
      <formula1>"h, Stk, psch"</formula1>
    </dataValidation>
    <dataValidation type="decimal" operator="greaterThan" allowBlank="1" showInputMessage="1" showErrorMessage="1" sqref="F45 E56 C10:C15 C21:C26 C32:C36 E51:E54 C51:C54 E21:E26 E32:E36 G3:G6 E17 E28 E47 E10:E15" xr:uid="{00000000-0002-0000-0000-000001000000}">
      <formula1>0</formula1>
    </dataValidation>
    <dataValidation type="decimal" allowBlank="1" showInputMessage="1" showErrorMessage="1" sqref="E19 E30 E49 E58" xr:uid="{00000000-0002-0000-0000-000002000000}">
      <formula1>-1</formula1>
      <formula2>1</formula2>
    </dataValidation>
    <dataValidation type="list" allowBlank="1" showInputMessage="1" showErrorMessage="1" sqref="C4:E4" xr:uid="{00000000-0002-0000-0000-000003000000}">
      <formula1>$C$74:$C$89</formula1>
    </dataValidation>
  </dataValidations>
  <pageMargins left="0.70866141732283472" right="0.39370078740157483" top="0.59055118110236227" bottom="0.23622047244094491" header="0.19685039370078741" footer="0.19685039370078741"/>
  <pageSetup paperSize="9" scale="70" orientation="portrait" horizontalDpi="300" verticalDpi="300"/>
  <headerFooter alignWithMargins="0"/>
  <drawing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142"/>
  <sheetViews>
    <sheetView tabSelected="1" workbookViewId="0">
      <selection activeCell="C6" sqref="C6:E6"/>
    </sheetView>
  </sheetViews>
  <sheetFormatPr baseColWidth="10" defaultColWidth="11.42578125" defaultRowHeight="12.75" x14ac:dyDescent="0.2"/>
  <cols>
    <col min="1" max="1" width="2.140625" style="6" customWidth="1"/>
    <col min="2" max="2" width="35.42578125" style="34" customWidth="1"/>
    <col min="3" max="3" width="7.5703125" style="34" customWidth="1"/>
    <col min="4" max="4" width="8" style="34" bestFit="1" customWidth="1"/>
    <col min="5" max="5" width="20.85546875" style="34" customWidth="1"/>
    <col min="6" max="6" width="11.7109375" style="34" bestFit="1" customWidth="1"/>
    <col min="7" max="7" width="25.7109375" style="34" bestFit="1" customWidth="1"/>
    <col min="8" max="17" width="11.42578125" style="68" customWidth="1"/>
    <col min="18" max="18" width="11.42578125" style="3" customWidth="1"/>
    <col min="19" max="16384" width="11.42578125" style="3"/>
  </cols>
  <sheetData>
    <row r="1" spans="1:17" ht="4.5" customHeight="1" x14ac:dyDescent="0.2">
      <c r="A1" s="1"/>
      <c r="B1" s="10"/>
      <c r="C1" s="10"/>
      <c r="D1" s="10"/>
      <c r="E1" s="10"/>
      <c r="F1" s="10"/>
      <c r="G1" s="10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ht="15" customHeight="1" x14ac:dyDescent="0.2">
      <c r="A2" s="1"/>
      <c r="B2" s="225" t="s">
        <v>112</v>
      </c>
      <c r="C2" s="226"/>
      <c r="D2" s="226"/>
      <c r="E2" s="226"/>
      <c r="F2" s="227"/>
      <c r="G2" s="227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15" customHeight="1" x14ac:dyDescent="0.2">
      <c r="A3" s="35"/>
      <c r="B3" s="226"/>
      <c r="C3" s="226"/>
      <c r="D3" s="226"/>
      <c r="E3" s="226"/>
      <c r="F3" s="228"/>
      <c r="G3" s="228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ht="15" customHeight="1" x14ac:dyDescent="0.2">
      <c r="A4" s="1"/>
      <c r="B4" s="44" t="s">
        <v>113</v>
      </c>
      <c r="C4" s="229"/>
      <c r="D4" s="229"/>
      <c r="E4" s="230"/>
      <c r="F4" s="151"/>
      <c r="G4" s="152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ht="15" customHeight="1" x14ac:dyDescent="0.2">
      <c r="A5" s="1"/>
      <c r="B5" s="42" t="s">
        <v>3</v>
      </c>
      <c r="C5" s="231" t="s">
        <v>186</v>
      </c>
      <c r="D5" s="232"/>
      <c r="E5" s="232"/>
      <c r="F5" s="12"/>
      <c r="G5" s="47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ht="54" customHeight="1" x14ac:dyDescent="0.2">
      <c r="A6" s="1"/>
      <c r="B6" s="43" t="s">
        <v>4</v>
      </c>
      <c r="C6" s="233" t="s">
        <v>187</v>
      </c>
      <c r="D6" s="234"/>
      <c r="E6" s="235"/>
      <c r="F6" s="20" t="s">
        <v>5</v>
      </c>
      <c r="G6" s="89" t="str">
        <f>Gerät!G7</f>
        <v>[Name des Bieters]</v>
      </c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ht="4.5" customHeight="1" x14ac:dyDescent="0.2">
      <c r="A7" s="1"/>
      <c r="B7" s="10"/>
      <c r="C7" s="10"/>
      <c r="D7" s="10"/>
      <c r="E7" s="10"/>
      <c r="F7" s="10"/>
      <c r="G7" s="10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ht="15" customHeight="1" x14ac:dyDescent="0.2">
      <c r="A8" s="4">
        <v>1</v>
      </c>
      <c r="B8" s="48" t="s">
        <v>114</v>
      </c>
      <c r="C8" s="13" t="s">
        <v>115</v>
      </c>
      <c r="D8" s="13" t="s">
        <v>116</v>
      </c>
      <c r="E8" s="13" t="s">
        <v>10</v>
      </c>
      <c r="F8" s="13" t="s">
        <v>11</v>
      </c>
      <c r="G8" s="49" t="s">
        <v>12</v>
      </c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 ht="15" customHeight="1" x14ac:dyDescent="0.2">
      <c r="A9" s="4">
        <v>2</v>
      </c>
      <c r="B9" s="50" t="s">
        <v>117</v>
      </c>
      <c r="C9" s="41"/>
      <c r="D9" s="25" t="s">
        <v>108</v>
      </c>
      <c r="E9" s="51"/>
      <c r="F9" s="52">
        <f>E9</f>
        <v>0</v>
      </c>
      <c r="G9" s="53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15" customHeight="1" x14ac:dyDescent="0.2">
      <c r="A10" s="4">
        <v>3</v>
      </c>
      <c r="B10" s="54" t="s">
        <v>118</v>
      </c>
      <c r="C10" s="153"/>
      <c r="D10" s="25" t="s">
        <v>119</v>
      </c>
      <c r="E10" s="52">
        <f>C10*$E$9</f>
        <v>0</v>
      </c>
      <c r="F10" s="52">
        <f>E10</f>
        <v>0</v>
      </c>
      <c r="G10" s="55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ht="15" customHeight="1" x14ac:dyDescent="0.2">
      <c r="A11" s="4">
        <v>4</v>
      </c>
      <c r="B11" s="54" t="s">
        <v>120</v>
      </c>
      <c r="C11" s="56"/>
      <c r="D11" s="25" t="s">
        <v>119</v>
      </c>
      <c r="E11" s="52">
        <f>C11*$E$9</f>
        <v>0</v>
      </c>
      <c r="F11" s="52">
        <f>E11</f>
        <v>0</v>
      </c>
      <c r="G11" s="55"/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 ht="15" customHeight="1" x14ac:dyDescent="0.2">
      <c r="A12" s="4">
        <v>5</v>
      </c>
      <c r="B12" s="154" t="s">
        <v>121</v>
      </c>
      <c r="C12" s="72"/>
      <c r="D12" s="155" t="s">
        <v>122</v>
      </c>
      <c r="E12" s="156"/>
      <c r="F12" s="57">
        <f>E12</f>
        <v>0</v>
      </c>
      <c r="G12" s="58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ht="15" customHeight="1" x14ac:dyDescent="0.2">
      <c r="A13" s="4">
        <v>6</v>
      </c>
      <c r="B13" s="157" t="s">
        <v>123</v>
      </c>
      <c r="C13" s="16"/>
      <c r="D13" s="17"/>
      <c r="E13" s="18"/>
      <c r="F13" s="52">
        <f>SUM(F9:F12)</f>
        <v>0</v>
      </c>
      <c r="G13" s="158" t="s">
        <v>124</v>
      </c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ht="15" customHeight="1" x14ac:dyDescent="0.2">
      <c r="A14" s="4">
        <v>7</v>
      </c>
      <c r="B14" s="59" t="s">
        <v>125</v>
      </c>
      <c r="C14" s="19"/>
      <c r="D14" s="20"/>
      <c r="E14" s="159"/>
      <c r="F14" s="52">
        <f>E14*F13</f>
        <v>0</v>
      </c>
      <c r="G14" s="160" t="s">
        <v>126</v>
      </c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ht="15" customHeight="1" x14ac:dyDescent="0.2">
      <c r="A15" s="4">
        <v>8</v>
      </c>
      <c r="B15" s="59" t="s">
        <v>27</v>
      </c>
      <c r="C15" s="19"/>
      <c r="D15" s="22"/>
      <c r="E15" s="23"/>
      <c r="F15" s="60">
        <f>F13+F14</f>
        <v>0</v>
      </c>
      <c r="G15" s="161" t="str">
        <f>IF(F13=0,"",(F15+F16))</f>
        <v/>
      </c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ht="15" customHeight="1" x14ac:dyDescent="0.2">
      <c r="A16" s="4">
        <v>9</v>
      </c>
      <c r="B16" s="59" t="s">
        <v>37</v>
      </c>
      <c r="C16" s="168" t="s">
        <v>30</v>
      </c>
      <c r="D16" s="170"/>
      <c r="E16" s="159"/>
      <c r="F16" s="60">
        <f>F15*E16</f>
        <v>0</v>
      </c>
      <c r="G16" s="172" t="s">
        <v>127</v>
      </c>
      <c r="H16" s="2"/>
      <c r="I16" s="2"/>
      <c r="J16" s="2"/>
      <c r="K16" s="2"/>
      <c r="L16" s="2"/>
      <c r="M16" s="2"/>
      <c r="N16" s="2"/>
      <c r="O16" s="2"/>
      <c r="P16" s="2"/>
      <c r="Q16" s="3"/>
    </row>
    <row r="17" spans="1:17" ht="15" customHeight="1" x14ac:dyDescent="0.2">
      <c r="A17" s="4">
        <v>10</v>
      </c>
      <c r="B17" s="48" t="s">
        <v>128</v>
      </c>
      <c r="C17" s="13" t="s">
        <v>115</v>
      </c>
      <c r="D17" s="13" t="s">
        <v>116</v>
      </c>
      <c r="E17" s="13" t="s">
        <v>10</v>
      </c>
      <c r="F17" s="13" t="s">
        <v>11</v>
      </c>
      <c r="G17" s="49" t="s">
        <v>12</v>
      </c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ht="15" customHeight="1" x14ac:dyDescent="0.2">
      <c r="A18" s="4">
        <v>11</v>
      </c>
      <c r="B18" s="162" t="s">
        <v>129</v>
      </c>
      <c r="C18" s="205"/>
      <c r="D18" s="207"/>
      <c r="E18" s="61"/>
      <c r="F18" s="52">
        <f>C18*E18</f>
        <v>0</v>
      </c>
      <c r="G18" s="55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ht="15" customHeight="1" x14ac:dyDescent="0.2">
      <c r="A19" s="4">
        <v>12</v>
      </c>
      <c r="B19" s="162" t="s">
        <v>130</v>
      </c>
      <c r="C19" s="205"/>
      <c r="D19" s="207"/>
      <c r="E19" s="61"/>
      <c r="F19" s="52">
        <f>C19*E19</f>
        <v>0</v>
      </c>
      <c r="G19" s="55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ht="15" customHeight="1" x14ac:dyDescent="0.2">
      <c r="A20" s="4">
        <v>13</v>
      </c>
      <c r="B20" s="162" t="s">
        <v>131</v>
      </c>
      <c r="C20" s="206"/>
      <c r="D20" s="208"/>
      <c r="E20" s="163"/>
      <c r="F20" s="57">
        <f>C20*E20</f>
        <v>0</v>
      </c>
      <c r="G20" s="55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ht="15" customHeight="1" x14ac:dyDescent="0.2">
      <c r="A21" s="4">
        <v>14</v>
      </c>
      <c r="B21" s="62" t="s">
        <v>123</v>
      </c>
      <c r="C21" s="16"/>
      <c r="D21" s="17"/>
      <c r="E21" s="18"/>
      <c r="F21" s="52">
        <f>SUM(F18:F20)</f>
        <v>0</v>
      </c>
      <c r="G21" s="158" t="s">
        <v>132</v>
      </c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 ht="15" customHeight="1" x14ac:dyDescent="0.2">
      <c r="A22" s="4">
        <v>15</v>
      </c>
      <c r="B22" s="63" t="s">
        <v>24</v>
      </c>
      <c r="C22" s="19"/>
      <c r="D22" s="20"/>
      <c r="E22" s="21"/>
      <c r="F22" s="52">
        <f>E22*F21</f>
        <v>0</v>
      </c>
      <c r="G22" s="64" t="str">
        <f>$G$14</f>
        <v>bezogen auf kalk. Selbstkosten</v>
      </c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 ht="15" customHeight="1" x14ac:dyDescent="0.2">
      <c r="A23" s="4">
        <v>16</v>
      </c>
      <c r="B23" s="59" t="s">
        <v>27</v>
      </c>
      <c r="C23" s="19"/>
      <c r="D23" s="22"/>
      <c r="E23" s="23"/>
      <c r="F23" s="60">
        <f>F21+F22</f>
        <v>0</v>
      </c>
      <c r="G23" s="164" t="str">
        <f>IF(F21=0,"",(F23+F24))</f>
        <v/>
      </c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 ht="15" customHeight="1" x14ac:dyDescent="0.2">
      <c r="A24" s="4">
        <v>17</v>
      </c>
      <c r="B24" s="59" t="s">
        <v>37</v>
      </c>
      <c r="C24" s="168" t="s">
        <v>30</v>
      </c>
      <c r="D24" s="170"/>
      <c r="E24" s="159"/>
      <c r="F24" s="60">
        <f>F23*E24</f>
        <v>0</v>
      </c>
      <c r="G24" s="172" t="s">
        <v>133</v>
      </c>
      <c r="H24" s="2"/>
      <c r="I24" s="2"/>
      <c r="J24" s="2"/>
      <c r="K24" s="2"/>
      <c r="L24" s="2"/>
      <c r="M24" s="2"/>
      <c r="N24" s="2"/>
      <c r="O24" s="2"/>
      <c r="P24" s="2"/>
      <c r="Q24" s="3"/>
    </row>
    <row r="25" spans="1:17" ht="15" customHeight="1" x14ac:dyDescent="0.2">
      <c r="A25" s="4">
        <v>18</v>
      </c>
      <c r="B25" s="48" t="s">
        <v>134</v>
      </c>
      <c r="C25" s="13" t="s">
        <v>115</v>
      </c>
      <c r="D25" s="13" t="s">
        <v>116</v>
      </c>
      <c r="E25" s="13" t="s">
        <v>10</v>
      </c>
      <c r="F25" s="13" t="s">
        <v>11</v>
      </c>
      <c r="G25" s="49" t="s">
        <v>12</v>
      </c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7" ht="15" customHeight="1" x14ac:dyDescent="0.2">
      <c r="A26" s="4">
        <v>19</v>
      </c>
      <c r="B26" s="50" t="s">
        <v>135</v>
      </c>
      <c r="C26" s="41"/>
      <c r="D26" s="25" t="s">
        <v>108</v>
      </c>
      <c r="E26" s="52">
        <f>$E$9</f>
        <v>0</v>
      </c>
      <c r="F26" s="52"/>
      <c r="G26" s="55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 ht="15" customHeight="1" x14ac:dyDescent="0.2">
      <c r="A27" s="4">
        <v>20</v>
      </c>
      <c r="B27" s="154" t="s">
        <v>136</v>
      </c>
      <c r="C27" s="165"/>
      <c r="D27" s="155" t="s">
        <v>137</v>
      </c>
      <c r="E27" s="57">
        <f>E26*C27/100</f>
        <v>0</v>
      </c>
      <c r="F27" s="57">
        <f>E27</f>
        <v>0</v>
      </c>
      <c r="G27" s="55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ht="15" customHeight="1" x14ac:dyDescent="0.2">
      <c r="A28" s="4">
        <v>21</v>
      </c>
      <c r="B28" s="157" t="s">
        <v>123</v>
      </c>
      <c r="C28" s="16"/>
      <c r="D28" s="17"/>
      <c r="E28" s="18"/>
      <c r="F28" s="52">
        <f>SUM(F26:F27)</f>
        <v>0</v>
      </c>
      <c r="G28" s="158" t="s">
        <v>138</v>
      </c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 ht="15" customHeight="1" x14ac:dyDescent="0.2">
      <c r="A29" s="4">
        <v>22</v>
      </c>
      <c r="B29" s="59" t="s">
        <v>24</v>
      </c>
      <c r="C29" s="19"/>
      <c r="D29" s="20"/>
      <c r="E29" s="21"/>
      <c r="F29" s="52">
        <f>E29*F28</f>
        <v>0</v>
      </c>
      <c r="G29" s="64" t="str">
        <f>$G$14</f>
        <v>bezogen auf kalk. Selbstkosten</v>
      </c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 ht="15" customHeight="1" x14ac:dyDescent="0.2">
      <c r="A30" s="4">
        <v>23</v>
      </c>
      <c r="B30" s="59" t="s">
        <v>27</v>
      </c>
      <c r="C30" s="19"/>
      <c r="D30" s="22"/>
      <c r="E30" s="23"/>
      <c r="F30" s="60">
        <f>F28+F29</f>
        <v>0</v>
      </c>
      <c r="G30" s="161" t="str">
        <f>IF(F28=0,"",(F30+F31))</f>
        <v/>
      </c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 ht="15" customHeight="1" x14ac:dyDescent="0.2">
      <c r="A31" s="4">
        <v>24</v>
      </c>
      <c r="B31" s="59" t="s">
        <v>37</v>
      </c>
      <c r="C31" s="168" t="s">
        <v>30</v>
      </c>
      <c r="D31" s="170"/>
      <c r="E31" s="159"/>
      <c r="F31" s="60">
        <f>F30*E31</f>
        <v>0</v>
      </c>
      <c r="G31" s="172" t="s">
        <v>127</v>
      </c>
      <c r="H31" s="2"/>
      <c r="I31" s="2"/>
      <c r="J31" s="2"/>
      <c r="K31" s="2"/>
      <c r="L31" s="2"/>
      <c r="M31" s="2"/>
      <c r="N31" s="2"/>
      <c r="O31" s="2"/>
      <c r="P31" s="2"/>
      <c r="Q31" s="3"/>
    </row>
    <row r="32" spans="1:17" ht="15" customHeight="1" x14ac:dyDescent="0.2">
      <c r="A32" s="4">
        <v>25</v>
      </c>
      <c r="B32" s="48" t="s">
        <v>139</v>
      </c>
      <c r="C32" s="13" t="s">
        <v>115</v>
      </c>
      <c r="D32" s="13" t="s">
        <v>116</v>
      </c>
      <c r="E32" s="13" t="s">
        <v>10</v>
      </c>
      <c r="F32" s="13" t="s">
        <v>11</v>
      </c>
      <c r="G32" s="49" t="s">
        <v>12</v>
      </c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 ht="15" customHeight="1" x14ac:dyDescent="0.2">
      <c r="A33" s="4">
        <v>26</v>
      </c>
      <c r="B33" s="50" t="s">
        <v>135</v>
      </c>
      <c r="C33" s="41"/>
      <c r="D33" s="25" t="s">
        <v>108</v>
      </c>
      <c r="E33" s="52">
        <f>$E$9</f>
        <v>0</v>
      </c>
      <c r="F33" s="166"/>
      <c r="G33" s="55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 ht="15" customHeight="1" x14ac:dyDescent="0.2">
      <c r="A34" s="4">
        <v>27</v>
      </c>
      <c r="B34" s="154" t="s">
        <v>140</v>
      </c>
      <c r="C34" s="165"/>
      <c r="D34" s="155" t="s">
        <v>137</v>
      </c>
      <c r="E34" s="57">
        <f>E33*C34/100</f>
        <v>0</v>
      </c>
      <c r="F34" s="57">
        <f>E34</f>
        <v>0</v>
      </c>
      <c r="G34" s="55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 ht="15" customHeight="1" x14ac:dyDescent="0.2">
      <c r="A35" s="4">
        <v>28</v>
      </c>
      <c r="B35" s="157" t="s">
        <v>123</v>
      </c>
      <c r="C35" s="16"/>
      <c r="D35" s="17"/>
      <c r="E35" s="18"/>
      <c r="F35" s="52">
        <f>SUM(F33:F34)</f>
        <v>0</v>
      </c>
      <c r="G35" s="158" t="s">
        <v>138</v>
      </c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1:17" ht="17.25" customHeight="1" x14ac:dyDescent="0.2">
      <c r="A36" s="4">
        <v>29</v>
      </c>
      <c r="B36" s="59" t="s">
        <v>24</v>
      </c>
      <c r="C36" s="19"/>
      <c r="D36" s="20"/>
      <c r="E36" s="21"/>
      <c r="F36" s="52">
        <f>E36*F35</f>
        <v>0</v>
      </c>
      <c r="G36" s="64" t="str">
        <f>$G$14</f>
        <v>bezogen auf kalk. Selbstkosten</v>
      </c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1:17" ht="15" customHeight="1" x14ac:dyDescent="0.2">
      <c r="A37" s="4">
        <v>30</v>
      </c>
      <c r="B37" s="59" t="s">
        <v>27</v>
      </c>
      <c r="C37" s="19"/>
      <c r="D37" s="22"/>
      <c r="E37" s="23"/>
      <c r="F37" s="60">
        <f>F35+F36</f>
        <v>0</v>
      </c>
      <c r="G37" s="161" t="str">
        <f>IF(F35=0,"",(F37+F38))</f>
        <v/>
      </c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1:17" ht="15" customHeight="1" x14ac:dyDescent="0.2">
      <c r="A38" s="4">
        <v>31</v>
      </c>
      <c r="B38" s="59" t="s">
        <v>37</v>
      </c>
      <c r="C38" s="168" t="s">
        <v>30</v>
      </c>
      <c r="D38" s="170"/>
      <c r="E38" s="159"/>
      <c r="F38" s="60">
        <f>F37*E38</f>
        <v>0</v>
      </c>
      <c r="G38" s="172" t="s">
        <v>127</v>
      </c>
      <c r="H38" s="2"/>
      <c r="I38" s="2"/>
      <c r="J38" s="2"/>
      <c r="K38" s="2"/>
      <c r="L38" s="2"/>
      <c r="M38" s="2"/>
      <c r="N38" s="2"/>
      <c r="O38" s="2"/>
      <c r="P38" s="2"/>
      <c r="Q38" s="3"/>
    </row>
    <row r="39" spans="1:17" ht="15" customHeight="1" x14ac:dyDescent="0.2">
      <c r="A39" s="4">
        <v>32</v>
      </c>
      <c r="B39" s="48" t="s">
        <v>141</v>
      </c>
      <c r="C39" s="13" t="s">
        <v>115</v>
      </c>
      <c r="D39" s="13" t="s">
        <v>116</v>
      </c>
      <c r="E39" s="13" t="s">
        <v>10</v>
      </c>
      <c r="F39" s="13" t="s">
        <v>11</v>
      </c>
      <c r="G39" s="49" t="s">
        <v>12</v>
      </c>
      <c r="H39" s="3"/>
      <c r="I39" s="3"/>
      <c r="J39" s="3"/>
      <c r="K39" s="3"/>
      <c r="L39" s="3"/>
      <c r="M39" s="3"/>
      <c r="N39" s="3"/>
      <c r="O39" s="3"/>
      <c r="P39" s="3"/>
      <c r="Q39" s="3"/>
    </row>
    <row r="40" spans="1:17" ht="15" customHeight="1" x14ac:dyDescent="0.2">
      <c r="A40" s="4">
        <v>33</v>
      </c>
      <c r="B40" s="50" t="s">
        <v>135</v>
      </c>
      <c r="C40" s="41"/>
      <c r="D40" s="25" t="s">
        <v>108</v>
      </c>
      <c r="E40" s="52">
        <f>$E$9</f>
        <v>0</v>
      </c>
      <c r="F40" s="166"/>
      <c r="G40" s="55"/>
      <c r="H40" s="3"/>
      <c r="I40" s="3"/>
      <c r="J40" s="3"/>
      <c r="K40" s="3"/>
      <c r="L40" s="3"/>
      <c r="M40" s="3"/>
      <c r="N40" s="3"/>
      <c r="O40" s="3"/>
      <c r="P40" s="3"/>
      <c r="Q40" s="3"/>
    </row>
    <row r="41" spans="1:17" ht="15" customHeight="1" x14ac:dyDescent="0.2">
      <c r="A41" s="4">
        <v>34</v>
      </c>
      <c r="B41" s="154" t="s">
        <v>142</v>
      </c>
      <c r="C41" s="165"/>
      <c r="D41" s="155" t="s">
        <v>137</v>
      </c>
      <c r="E41" s="57">
        <f>E40*C41/100</f>
        <v>0</v>
      </c>
      <c r="F41" s="57">
        <f>E41</f>
        <v>0</v>
      </c>
      <c r="G41" s="55"/>
      <c r="H41" s="3"/>
      <c r="I41" s="3"/>
      <c r="J41" s="3"/>
      <c r="K41" s="3"/>
      <c r="L41" s="3"/>
      <c r="M41" s="3"/>
      <c r="N41" s="3"/>
      <c r="O41" s="3"/>
      <c r="P41" s="3"/>
      <c r="Q41" s="3"/>
    </row>
    <row r="42" spans="1:17" ht="15" customHeight="1" x14ac:dyDescent="0.2">
      <c r="A42" s="4">
        <v>35</v>
      </c>
      <c r="B42" s="157" t="s">
        <v>123</v>
      </c>
      <c r="C42" s="16"/>
      <c r="D42" s="17"/>
      <c r="E42" s="18"/>
      <c r="F42" s="52">
        <f>SUM(F40:F41)</f>
        <v>0</v>
      </c>
      <c r="G42" s="158" t="s">
        <v>138</v>
      </c>
      <c r="H42" s="3"/>
      <c r="I42" s="3"/>
      <c r="J42" s="3"/>
      <c r="K42" s="3"/>
      <c r="L42" s="3"/>
      <c r="M42" s="3"/>
      <c r="N42" s="3"/>
      <c r="O42" s="3"/>
      <c r="P42" s="3"/>
      <c r="Q42" s="3"/>
    </row>
    <row r="43" spans="1:17" ht="17.25" customHeight="1" x14ac:dyDescent="0.2">
      <c r="A43" s="4">
        <v>36</v>
      </c>
      <c r="B43" s="59" t="s">
        <v>24</v>
      </c>
      <c r="C43" s="19"/>
      <c r="D43" s="20"/>
      <c r="E43" s="21"/>
      <c r="F43" s="52">
        <f>E43*F42</f>
        <v>0</v>
      </c>
      <c r="G43" s="64" t="str">
        <f>$G$14</f>
        <v>bezogen auf kalk. Selbstkosten</v>
      </c>
      <c r="H43" s="3"/>
      <c r="I43" s="3"/>
      <c r="J43" s="3"/>
      <c r="K43" s="3"/>
      <c r="L43" s="3"/>
      <c r="M43" s="3"/>
      <c r="N43" s="3"/>
      <c r="O43" s="3"/>
      <c r="P43" s="3"/>
      <c r="Q43" s="3"/>
    </row>
    <row r="44" spans="1:17" ht="15" customHeight="1" x14ac:dyDescent="0.2">
      <c r="A44" s="4">
        <v>37</v>
      </c>
      <c r="B44" s="59" t="s">
        <v>27</v>
      </c>
      <c r="C44" s="19"/>
      <c r="D44" s="22"/>
      <c r="E44" s="23"/>
      <c r="F44" s="60">
        <f>F42+F43</f>
        <v>0</v>
      </c>
      <c r="G44" s="161" t="str">
        <f>IF(F42=0,"",(F44+F45))</f>
        <v/>
      </c>
      <c r="H44" s="3"/>
      <c r="I44" s="3"/>
      <c r="J44" s="3"/>
      <c r="K44" s="3"/>
      <c r="L44" s="3"/>
      <c r="M44" s="3"/>
      <c r="N44" s="3"/>
      <c r="O44" s="3"/>
      <c r="P44" s="3"/>
      <c r="Q44" s="3"/>
    </row>
    <row r="45" spans="1:17" ht="15" customHeight="1" x14ac:dyDescent="0.2">
      <c r="A45" s="4">
        <v>38</v>
      </c>
      <c r="B45" s="167" t="s">
        <v>37</v>
      </c>
      <c r="C45" s="168" t="s">
        <v>30</v>
      </c>
      <c r="D45" s="170"/>
      <c r="E45" s="204"/>
      <c r="F45" s="169">
        <f>F44*E45</f>
        <v>0</v>
      </c>
      <c r="G45" s="172" t="s">
        <v>127</v>
      </c>
      <c r="H45" s="2"/>
      <c r="I45" s="2"/>
      <c r="J45" s="2"/>
      <c r="K45" s="2"/>
      <c r="L45" s="2"/>
      <c r="M45" s="2"/>
      <c r="N45" s="2"/>
      <c r="O45" s="2"/>
      <c r="P45" s="2"/>
      <c r="Q45" s="3"/>
    </row>
    <row r="46" spans="1:17" x14ac:dyDescent="0.2">
      <c r="A46" s="4">
        <v>39</v>
      </c>
      <c r="B46" s="131" t="s">
        <v>86</v>
      </c>
      <c r="C46" s="30"/>
      <c r="D46" s="29"/>
      <c r="E46" s="30"/>
      <c r="F46" s="9"/>
      <c r="G46" s="31"/>
      <c r="H46" s="3"/>
      <c r="I46" s="3"/>
      <c r="J46" s="3"/>
      <c r="K46" s="3"/>
      <c r="L46" s="3"/>
      <c r="M46" s="3"/>
      <c r="N46" s="3"/>
      <c r="O46" s="3"/>
      <c r="P46" s="3"/>
      <c r="Q46" s="3"/>
    </row>
    <row r="47" spans="1:17" ht="15" customHeight="1" x14ac:dyDescent="0.2">
      <c r="A47" s="4">
        <v>40</v>
      </c>
      <c r="B47" s="7" t="s">
        <v>143</v>
      </c>
      <c r="C47" s="30"/>
      <c r="D47" s="29"/>
      <c r="E47" s="30"/>
      <c r="F47" s="32"/>
      <c r="G47" s="33" t="s">
        <v>87</v>
      </c>
      <c r="H47" s="3"/>
      <c r="I47" s="3"/>
      <c r="J47" s="3"/>
      <c r="K47" s="3"/>
      <c r="L47" s="3"/>
      <c r="M47" s="3"/>
      <c r="N47" s="3"/>
      <c r="O47" s="3"/>
      <c r="P47" s="3"/>
      <c r="Q47" s="3"/>
    </row>
    <row r="48" spans="1:17" ht="15" customHeight="1" x14ac:dyDescent="0.2">
      <c r="A48" s="4">
        <v>41</v>
      </c>
      <c r="B48" s="65" t="s">
        <v>144</v>
      </c>
      <c r="C48" s="30"/>
      <c r="D48" s="29"/>
      <c r="E48" s="30"/>
      <c r="F48" s="9"/>
      <c r="G48" s="31"/>
      <c r="H48" s="3"/>
      <c r="I48" s="3"/>
      <c r="J48" s="3"/>
      <c r="K48" s="3"/>
      <c r="L48" s="3"/>
      <c r="M48" s="3"/>
      <c r="N48" s="3"/>
      <c r="O48" s="3"/>
      <c r="P48" s="3"/>
      <c r="Q48" s="3"/>
    </row>
    <row r="49" spans="1:17" s="68" customFormat="1" x14ac:dyDescent="0.2">
      <c r="A49" s="176">
        <v>42</v>
      </c>
      <c r="B49" s="177" t="s">
        <v>145</v>
      </c>
      <c r="C49" s="178"/>
      <c r="D49" s="179"/>
      <c r="E49" s="178"/>
      <c r="F49" s="180"/>
      <c r="G49" s="180"/>
    </row>
    <row r="50" spans="1:17" s="68" customFormat="1" ht="3" customHeight="1" x14ac:dyDescent="0.2">
      <c r="A50" s="176"/>
      <c r="B50" s="177"/>
      <c r="C50" s="178"/>
      <c r="D50" s="179"/>
      <c r="E50" s="178"/>
      <c r="F50" s="181"/>
      <c r="G50" s="180"/>
    </row>
    <row r="51" spans="1:17" ht="3" customHeight="1" x14ac:dyDescent="0.2">
      <c r="A51" s="4"/>
      <c r="B51" s="65"/>
      <c r="C51" s="30"/>
      <c r="D51" s="29"/>
      <c r="E51" s="30"/>
      <c r="F51" s="8"/>
      <c r="G51" s="8"/>
      <c r="H51" s="3"/>
      <c r="I51" s="3"/>
      <c r="J51" s="3"/>
      <c r="K51" s="3"/>
      <c r="L51" s="3"/>
      <c r="M51" s="3"/>
      <c r="N51" s="3"/>
      <c r="O51" s="3"/>
      <c r="P51" s="3"/>
      <c r="Q51" s="3"/>
    </row>
    <row r="52" spans="1:17" ht="3" customHeight="1" x14ac:dyDescent="0.2">
      <c r="A52" s="4"/>
      <c r="B52" s="66"/>
      <c r="C52" s="10"/>
      <c r="D52" s="10"/>
      <c r="E52" s="10"/>
      <c r="F52" s="10"/>
      <c r="G52" s="10"/>
      <c r="H52" s="3"/>
      <c r="I52" s="3"/>
      <c r="J52" s="3"/>
      <c r="K52" s="3"/>
      <c r="L52" s="3"/>
      <c r="M52" s="3"/>
      <c r="N52" s="3"/>
      <c r="O52" s="3"/>
      <c r="P52" s="3"/>
      <c r="Q52" s="3"/>
    </row>
    <row r="53" spans="1:17" ht="3" customHeight="1" x14ac:dyDescent="0.2">
      <c r="A53" s="1"/>
      <c r="B53" s="9"/>
      <c r="C53" s="30"/>
      <c r="D53" s="29"/>
      <c r="E53" s="30"/>
      <c r="F53" s="7"/>
      <c r="G53" s="7"/>
      <c r="H53" s="3"/>
      <c r="I53" s="3"/>
      <c r="J53" s="3"/>
      <c r="K53" s="3"/>
      <c r="L53" s="3"/>
      <c r="M53" s="3"/>
      <c r="N53" s="3"/>
      <c r="O53" s="3"/>
      <c r="P53" s="3"/>
      <c r="Q53" s="3"/>
    </row>
    <row r="54" spans="1:17" s="8" customFormat="1" ht="3" customHeight="1" x14ac:dyDescent="0.2">
      <c r="A54" s="7"/>
      <c r="B54" s="45"/>
      <c r="C54" s="30"/>
      <c r="D54" s="29"/>
      <c r="E54" s="30"/>
      <c r="F54" s="9"/>
      <c r="G54" s="31"/>
      <c r="H54" s="67"/>
      <c r="I54" s="67"/>
      <c r="J54" s="67"/>
      <c r="K54" s="67"/>
      <c r="L54" s="67"/>
      <c r="M54" s="67"/>
      <c r="N54" s="67"/>
      <c r="O54" s="67"/>
      <c r="P54" s="67"/>
      <c r="Q54" s="67"/>
    </row>
    <row r="55" spans="1:17" s="8" customFormat="1" ht="3" customHeight="1" x14ac:dyDescent="0.2">
      <c r="A55" s="7"/>
      <c r="B55" s="29"/>
      <c r="C55" s="30"/>
      <c r="D55" s="29"/>
      <c r="E55" s="30"/>
      <c r="F55" s="31"/>
      <c r="G55" s="31"/>
      <c r="H55" s="67"/>
      <c r="I55" s="67"/>
      <c r="J55" s="67"/>
      <c r="K55" s="67"/>
      <c r="L55" s="67"/>
      <c r="M55" s="67"/>
      <c r="N55" s="67"/>
      <c r="O55" s="67"/>
      <c r="P55" s="67"/>
      <c r="Q55" s="67"/>
    </row>
    <row r="56" spans="1:17" s="8" customFormat="1" ht="3" customHeight="1" x14ac:dyDescent="0.2">
      <c r="A56" s="7"/>
      <c r="B56" s="31"/>
      <c r="C56" s="30"/>
      <c r="D56" s="29"/>
      <c r="E56" s="30"/>
      <c r="F56" s="9"/>
      <c r="G56" s="31"/>
      <c r="H56" s="67"/>
      <c r="I56" s="67"/>
      <c r="J56" s="67"/>
      <c r="K56" s="67"/>
      <c r="L56" s="67"/>
      <c r="M56" s="67"/>
      <c r="N56" s="67"/>
      <c r="O56" s="67"/>
      <c r="P56" s="67"/>
      <c r="Q56" s="67"/>
    </row>
    <row r="57" spans="1:17" s="8" customFormat="1" x14ac:dyDescent="0.2">
      <c r="A57" s="7"/>
      <c r="B57" s="38"/>
      <c r="C57" s="38"/>
      <c r="D57" s="38"/>
      <c r="E57" s="39"/>
      <c r="F57" s="38"/>
      <c r="G57" s="38"/>
      <c r="H57" s="67"/>
      <c r="I57" s="67"/>
      <c r="J57" s="67"/>
      <c r="K57" s="67"/>
      <c r="L57" s="67"/>
      <c r="M57" s="67"/>
      <c r="N57" s="67"/>
      <c r="O57" s="67"/>
      <c r="P57" s="67"/>
      <c r="Q57" s="67"/>
    </row>
    <row r="58" spans="1:17" s="8" customFormat="1" x14ac:dyDescent="0.2">
      <c r="A58" s="7"/>
      <c r="B58" s="10"/>
      <c r="C58" s="10"/>
      <c r="D58" s="10"/>
      <c r="E58" s="36"/>
      <c r="F58" s="10"/>
      <c r="G58" s="10"/>
      <c r="H58" s="67"/>
      <c r="I58" s="67"/>
      <c r="J58" s="67"/>
      <c r="K58" s="67"/>
      <c r="L58" s="67"/>
      <c r="M58" s="67"/>
      <c r="N58" s="67"/>
      <c r="O58" s="67"/>
      <c r="P58" s="67"/>
      <c r="Q58" s="67"/>
    </row>
    <row r="59" spans="1:17" s="2" customFormat="1" x14ac:dyDescent="0.2">
      <c r="A59" s="1"/>
      <c r="B59" s="10"/>
      <c r="C59" s="10"/>
      <c r="D59" s="10"/>
      <c r="E59" s="36"/>
      <c r="F59" s="10"/>
      <c r="G59" s="10"/>
      <c r="H59" s="68"/>
      <c r="I59" s="68"/>
      <c r="J59" s="68"/>
      <c r="K59" s="68"/>
      <c r="L59" s="68"/>
      <c r="M59" s="68"/>
      <c r="N59" s="68"/>
      <c r="O59" s="68"/>
      <c r="P59" s="68"/>
      <c r="Q59" s="68"/>
    </row>
    <row r="60" spans="1:17" s="8" customFormat="1" ht="12.75" customHeight="1" x14ac:dyDescent="0.2">
      <c r="A60" s="7"/>
      <c r="B60" s="10"/>
      <c r="C60" s="10"/>
      <c r="D60" s="10"/>
      <c r="E60" s="36"/>
      <c r="F60" s="10"/>
      <c r="G60" s="10"/>
      <c r="H60" s="67"/>
      <c r="I60" s="67"/>
      <c r="J60" s="67"/>
      <c r="K60" s="67"/>
      <c r="L60" s="67"/>
      <c r="M60" s="67"/>
      <c r="N60" s="67"/>
      <c r="O60" s="67"/>
      <c r="P60" s="67"/>
      <c r="Q60" s="67"/>
    </row>
    <row r="61" spans="1:17" s="8" customFormat="1" ht="12.75" customHeight="1" x14ac:dyDescent="0.2">
      <c r="A61" s="7"/>
      <c r="B61" s="10"/>
      <c r="C61" s="10"/>
      <c r="D61" s="10"/>
      <c r="E61" s="36"/>
      <c r="F61" s="10"/>
      <c r="G61" s="10"/>
      <c r="H61" s="67"/>
      <c r="I61" s="67"/>
      <c r="J61" s="67"/>
      <c r="K61" s="67"/>
      <c r="L61" s="67"/>
      <c r="M61" s="67"/>
      <c r="N61" s="67"/>
      <c r="O61" s="67"/>
      <c r="P61" s="67"/>
      <c r="Q61" s="67"/>
    </row>
    <row r="62" spans="1:17" s="8" customFormat="1" ht="12.75" customHeight="1" x14ac:dyDescent="0.2">
      <c r="A62" s="7"/>
      <c r="B62" s="10"/>
      <c r="C62" s="10"/>
      <c r="D62" s="10"/>
      <c r="E62" s="36"/>
      <c r="F62" s="10"/>
      <c r="G62" s="10"/>
      <c r="H62" s="67"/>
      <c r="I62" s="67"/>
      <c r="J62" s="67"/>
      <c r="K62" s="67"/>
      <c r="L62" s="67"/>
      <c r="M62" s="67"/>
      <c r="N62" s="67"/>
      <c r="O62" s="67"/>
      <c r="P62" s="67"/>
      <c r="Q62" s="67"/>
    </row>
    <row r="63" spans="1:17" s="8" customFormat="1" ht="12.75" customHeight="1" x14ac:dyDescent="0.2">
      <c r="A63" s="7"/>
      <c r="B63" s="10"/>
      <c r="C63" s="10"/>
      <c r="D63" s="10"/>
      <c r="E63" s="36"/>
      <c r="F63" s="10"/>
      <c r="G63" s="10"/>
      <c r="H63" s="67"/>
      <c r="I63" s="67"/>
      <c r="J63" s="67"/>
      <c r="K63" s="67"/>
      <c r="L63" s="67"/>
      <c r="M63" s="67"/>
      <c r="N63" s="67"/>
      <c r="O63" s="67"/>
      <c r="P63" s="67"/>
      <c r="Q63" s="67"/>
    </row>
    <row r="64" spans="1:17" x14ac:dyDescent="0.2">
      <c r="A64" s="37"/>
      <c r="B64" s="2"/>
      <c r="C64" s="2"/>
      <c r="D64" s="10"/>
      <c r="E64" s="36"/>
      <c r="F64" s="10"/>
      <c r="G64" s="10"/>
    </row>
    <row r="65" spans="1:17" x14ac:dyDescent="0.2">
      <c r="A65" s="1"/>
      <c r="B65" s="2"/>
      <c r="C65" s="10"/>
      <c r="D65" s="10"/>
      <c r="E65" s="36"/>
      <c r="F65" s="10"/>
      <c r="G65" s="10"/>
    </row>
    <row r="66" spans="1:17" x14ac:dyDescent="0.2">
      <c r="A66" s="40"/>
      <c r="B66" s="10"/>
      <c r="C66" s="10"/>
      <c r="D66" s="10"/>
      <c r="E66" s="36"/>
      <c r="F66" s="10"/>
      <c r="G66" s="10"/>
    </row>
    <row r="67" spans="1:17" x14ac:dyDescent="0.2">
      <c r="A67" s="1"/>
      <c r="B67" s="10"/>
      <c r="C67" s="10" t="s">
        <v>146</v>
      </c>
      <c r="D67" s="10"/>
      <c r="E67" s="36"/>
      <c r="F67" s="10"/>
      <c r="G67" s="10"/>
    </row>
    <row r="68" spans="1:17" x14ac:dyDescent="0.2">
      <c r="A68" s="1"/>
      <c r="B68" s="10"/>
      <c r="C68" s="10" t="s">
        <v>147</v>
      </c>
      <c r="D68" s="10"/>
      <c r="E68" s="36"/>
      <c r="F68" s="10"/>
      <c r="G68" s="10"/>
    </row>
    <row r="69" spans="1:17" x14ac:dyDescent="0.2">
      <c r="A69" s="1"/>
      <c r="B69" s="10"/>
      <c r="C69" s="10" t="s">
        <v>148</v>
      </c>
      <c r="D69" s="10"/>
      <c r="E69" s="36"/>
      <c r="F69" s="10"/>
      <c r="G69" s="10"/>
    </row>
    <row r="70" spans="1:17" x14ac:dyDescent="0.2">
      <c r="A70" s="1"/>
      <c r="B70" s="10"/>
      <c r="C70" s="46" t="s">
        <v>149</v>
      </c>
      <c r="D70" s="10"/>
      <c r="E70" s="36"/>
      <c r="F70" s="10"/>
      <c r="G70" s="10"/>
    </row>
    <row r="71" spans="1:17" x14ac:dyDescent="0.2">
      <c r="A71" s="1"/>
      <c r="B71" s="10"/>
      <c r="C71" s="46" t="s">
        <v>150</v>
      </c>
      <c r="D71" s="10"/>
      <c r="E71" s="36"/>
      <c r="F71" s="10"/>
      <c r="G71" s="10"/>
      <c r="H71" s="3"/>
      <c r="I71" s="3"/>
      <c r="J71" s="3"/>
      <c r="K71" s="3"/>
      <c r="L71" s="3"/>
      <c r="M71" s="3"/>
      <c r="N71" s="3"/>
      <c r="O71" s="3"/>
      <c r="P71" s="3"/>
      <c r="Q71" s="3"/>
    </row>
    <row r="72" spans="1:17" x14ac:dyDescent="0.2">
      <c r="A72" s="1"/>
      <c r="B72" s="10"/>
      <c r="C72" s="46" t="s">
        <v>151</v>
      </c>
      <c r="D72" s="10"/>
      <c r="E72" s="36"/>
      <c r="F72" s="10"/>
      <c r="G72" s="10"/>
      <c r="H72" s="3"/>
      <c r="I72" s="3"/>
      <c r="J72" s="3"/>
      <c r="K72" s="3"/>
      <c r="L72" s="3"/>
      <c r="M72" s="3"/>
      <c r="N72" s="3"/>
      <c r="O72" s="3"/>
      <c r="P72" s="3"/>
      <c r="Q72" s="3"/>
    </row>
    <row r="73" spans="1:17" x14ac:dyDescent="0.2">
      <c r="A73" s="1"/>
      <c r="B73" s="10"/>
      <c r="C73" s="46" t="s">
        <v>152</v>
      </c>
      <c r="D73" s="10"/>
      <c r="E73" s="36"/>
      <c r="F73" s="10"/>
      <c r="G73" s="10"/>
      <c r="H73" s="3"/>
      <c r="I73" s="3"/>
      <c r="J73" s="3"/>
      <c r="K73" s="3"/>
      <c r="L73" s="3"/>
      <c r="M73" s="3"/>
      <c r="N73" s="3"/>
      <c r="O73" s="3"/>
      <c r="P73" s="3"/>
      <c r="Q73" s="3"/>
    </row>
    <row r="74" spans="1:17" x14ac:dyDescent="0.2">
      <c r="A74" s="1"/>
      <c r="B74" s="10"/>
      <c r="C74" s="46" t="s">
        <v>153</v>
      </c>
      <c r="D74" s="10"/>
      <c r="E74" s="36"/>
      <c r="F74" s="10"/>
      <c r="G74" s="10"/>
      <c r="H74" s="3"/>
      <c r="I74" s="3"/>
      <c r="J74" s="3"/>
      <c r="K74" s="3"/>
      <c r="L74" s="3"/>
      <c r="M74" s="3"/>
      <c r="N74" s="3"/>
      <c r="O74" s="3"/>
      <c r="P74" s="3"/>
      <c r="Q74" s="3"/>
    </row>
    <row r="75" spans="1:17" x14ac:dyDescent="0.2">
      <c r="A75" s="1"/>
      <c r="B75" s="10"/>
      <c r="C75" s="10"/>
      <c r="D75" s="10"/>
      <c r="E75" s="36"/>
      <c r="F75" s="10"/>
      <c r="G75" s="10"/>
      <c r="H75" s="3"/>
      <c r="I75" s="3"/>
      <c r="J75" s="3"/>
      <c r="K75" s="3"/>
      <c r="L75" s="3"/>
      <c r="M75" s="3"/>
      <c r="N75" s="3"/>
      <c r="O75" s="3"/>
      <c r="P75" s="3"/>
      <c r="Q75" s="3"/>
    </row>
    <row r="76" spans="1:17" x14ac:dyDescent="0.2">
      <c r="A76" s="1"/>
      <c r="B76" s="10"/>
      <c r="C76" s="10"/>
      <c r="D76" s="10"/>
      <c r="E76" s="36"/>
      <c r="F76" s="10"/>
      <c r="G76" s="10"/>
      <c r="H76" s="3"/>
      <c r="I76" s="3"/>
      <c r="J76" s="3"/>
      <c r="K76" s="3"/>
      <c r="L76" s="3"/>
      <c r="M76" s="3"/>
      <c r="N76" s="3"/>
      <c r="O76" s="3"/>
      <c r="P76" s="3"/>
      <c r="Q76" s="3"/>
    </row>
    <row r="77" spans="1:17" x14ac:dyDescent="0.2">
      <c r="A77" s="1"/>
      <c r="B77" s="10"/>
      <c r="C77" s="10"/>
      <c r="D77" s="10"/>
      <c r="E77" s="36"/>
      <c r="F77" s="10"/>
      <c r="G77" s="10"/>
      <c r="H77" s="3"/>
      <c r="I77" s="3"/>
      <c r="J77" s="3"/>
      <c r="K77" s="3"/>
      <c r="L77" s="3"/>
      <c r="M77" s="3"/>
      <c r="N77" s="3"/>
      <c r="O77" s="3"/>
      <c r="P77" s="3"/>
      <c r="Q77" s="3"/>
    </row>
    <row r="78" spans="1:17" x14ac:dyDescent="0.2">
      <c r="A78" s="1"/>
      <c r="B78" s="10"/>
      <c r="C78" s="10"/>
      <c r="D78" s="10"/>
      <c r="E78" s="36"/>
      <c r="F78" s="10"/>
      <c r="G78" s="10"/>
      <c r="H78" s="3"/>
      <c r="I78" s="3"/>
      <c r="J78" s="3"/>
      <c r="K78" s="3"/>
      <c r="L78" s="3"/>
      <c r="M78" s="3"/>
      <c r="N78" s="3"/>
      <c r="O78" s="3"/>
      <c r="P78" s="3"/>
      <c r="Q78" s="3"/>
    </row>
    <row r="79" spans="1:17" x14ac:dyDescent="0.2">
      <c r="A79" s="1"/>
      <c r="B79" s="10"/>
      <c r="C79" s="10"/>
      <c r="D79" s="10"/>
      <c r="E79" s="36"/>
      <c r="F79" s="10"/>
      <c r="G79" s="10"/>
      <c r="H79" s="3"/>
      <c r="I79" s="3"/>
      <c r="J79" s="3"/>
      <c r="K79" s="3"/>
      <c r="L79" s="3"/>
      <c r="M79" s="3"/>
      <c r="N79" s="3"/>
      <c r="O79" s="3"/>
      <c r="P79" s="3"/>
      <c r="Q79" s="3"/>
    </row>
    <row r="80" spans="1:17" x14ac:dyDescent="0.2">
      <c r="A80" s="1"/>
      <c r="B80" s="10"/>
      <c r="C80" s="10"/>
      <c r="D80" s="10"/>
      <c r="E80" s="36"/>
      <c r="F80" s="10"/>
      <c r="G80" s="10"/>
      <c r="H80" s="3"/>
      <c r="I80" s="3"/>
      <c r="J80" s="3"/>
      <c r="K80" s="3"/>
      <c r="L80" s="3"/>
      <c r="M80" s="3"/>
      <c r="N80" s="3"/>
      <c r="O80" s="3"/>
      <c r="P80" s="3"/>
      <c r="Q80" s="3"/>
    </row>
    <row r="81" spans="1:17" x14ac:dyDescent="0.2">
      <c r="A81" s="1"/>
      <c r="B81" s="10"/>
      <c r="C81" s="10"/>
      <c r="D81" s="10"/>
      <c r="E81" s="36"/>
      <c r="F81" s="10"/>
      <c r="G81" s="10"/>
      <c r="H81" s="3"/>
      <c r="I81" s="3"/>
      <c r="J81" s="3"/>
      <c r="K81" s="3"/>
      <c r="L81" s="3"/>
      <c r="M81" s="3"/>
      <c r="N81" s="3"/>
      <c r="O81" s="3"/>
      <c r="P81" s="3"/>
      <c r="Q81" s="3"/>
    </row>
    <row r="82" spans="1:17" x14ac:dyDescent="0.2">
      <c r="A82" s="1"/>
      <c r="B82" s="10"/>
      <c r="C82" s="10"/>
      <c r="D82" s="10"/>
      <c r="E82" s="36"/>
      <c r="F82" s="10"/>
      <c r="G82" s="10"/>
      <c r="H82" s="3"/>
      <c r="I82" s="3"/>
      <c r="J82" s="3"/>
      <c r="K82" s="3"/>
      <c r="L82" s="3"/>
      <c r="M82" s="3"/>
      <c r="N82" s="3"/>
      <c r="O82" s="3"/>
      <c r="P82" s="3"/>
      <c r="Q82" s="3"/>
    </row>
    <row r="83" spans="1:17" x14ac:dyDescent="0.2">
      <c r="A83" s="1"/>
      <c r="B83" s="10"/>
      <c r="C83" s="10"/>
      <c r="D83" s="10"/>
      <c r="E83" s="36"/>
      <c r="F83" s="10"/>
      <c r="G83" s="10"/>
      <c r="H83" s="3"/>
      <c r="I83" s="3"/>
      <c r="J83" s="3"/>
      <c r="K83" s="3"/>
      <c r="L83" s="3"/>
      <c r="M83" s="3"/>
      <c r="N83" s="3"/>
      <c r="O83" s="3"/>
      <c r="P83" s="3"/>
      <c r="Q83" s="3"/>
    </row>
    <row r="84" spans="1:17" x14ac:dyDescent="0.2">
      <c r="A84" s="1"/>
      <c r="B84" s="10"/>
      <c r="C84" s="10"/>
      <c r="D84" s="10"/>
      <c r="E84" s="36"/>
      <c r="F84" s="10"/>
      <c r="G84" s="10"/>
      <c r="H84" s="3"/>
      <c r="I84" s="3"/>
      <c r="J84" s="3"/>
      <c r="K84" s="3"/>
      <c r="L84" s="3"/>
      <c r="M84" s="3"/>
      <c r="N84" s="3"/>
      <c r="O84" s="3"/>
      <c r="P84" s="3"/>
      <c r="Q84" s="3"/>
    </row>
    <row r="85" spans="1:17" x14ac:dyDescent="0.2">
      <c r="A85" s="1"/>
      <c r="B85" s="10"/>
      <c r="C85" s="10"/>
      <c r="D85" s="10"/>
      <c r="E85" s="36"/>
      <c r="F85" s="10"/>
      <c r="G85" s="10"/>
      <c r="H85" s="3"/>
      <c r="I85" s="3"/>
      <c r="J85" s="3"/>
      <c r="K85" s="3"/>
      <c r="L85" s="3"/>
      <c r="M85" s="3"/>
      <c r="N85" s="3"/>
      <c r="O85" s="3"/>
      <c r="P85" s="3"/>
      <c r="Q85" s="3"/>
    </row>
    <row r="86" spans="1:17" x14ac:dyDescent="0.2">
      <c r="A86" s="1"/>
      <c r="B86" s="10"/>
      <c r="C86" s="10"/>
      <c r="D86" s="10"/>
      <c r="E86" s="36"/>
      <c r="F86" s="10"/>
      <c r="G86" s="10"/>
      <c r="H86" s="3"/>
      <c r="I86" s="3"/>
      <c r="J86" s="3"/>
      <c r="K86" s="3"/>
      <c r="L86" s="3"/>
      <c r="M86" s="3"/>
      <c r="N86" s="3"/>
      <c r="O86" s="3"/>
      <c r="P86" s="3"/>
      <c r="Q86" s="3"/>
    </row>
    <row r="87" spans="1:17" x14ac:dyDescent="0.2">
      <c r="A87" s="1"/>
      <c r="B87" s="10"/>
      <c r="C87" s="10"/>
      <c r="D87" s="10"/>
      <c r="E87" s="36"/>
      <c r="F87" s="10"/>
      <c r="G87" s="10"/>
      <c r="H87" s="3"/>
      <c r="I87" s="3"/>
      <c r="J87" s="3"/>
      <c r="K87" s="3"/>
      <c r="L87" s="3"/>
      <c r="M87" s="3"/>
      <c r="N87" s="3"/>
      <c r="O87" s="3"/>
      <c r="P87" s="3"/>
      <c r="Q87" s="3"/>
    </row>
    <row r="88" spans="1:17" x14ac:dyDescent="0.2">
      <c r="A88" s="1"/>
      <c r="B88" s="10"/>
      <c r="C88" s="10"/>
      <c r="D88" s="10"/>
      <c r="E88" s="36"/>
      <c r="F88" s="10"/>
      <c r="G88" s="10"/>
      <c r="H88" s="3"/>
      <c r="I88" s="3"/>
      <c r="J88" s="3"/>
      <c r="K88" s="3"/>
      <c r="L88" s="3"/>
      <c r="M88" s="3"/>
      <c r="N88" s="3"/>
      <c r="O88" s="3"/>
      <c r="P88" s="3"/>
      <c r="Q88" s="3"/>
    </row>
    <row r="89" spans="1:17" x14ac:dyDescent="0.2">
      <c r="A89" s="1"/>
      <c r="B89" s="10"/>
      <c r="C89" s="10"/>
      <c r="D89" s="10"/>
      <c r="E89" s="36"/>
      <c r="F89" s="10"/>
      <c r="G89" s="10"/>
      <c r="H89" s="3"/>
      <c r="I89" s="3"/>
      <c r="J89" s="3"/>
      <c r="K89" s="3"/>
      <c r="L89" s="3"/>
      <c r="M89" s="3"/>
      <c r="N89" s="3"/>
      <c r="O89" s="3"/>
      <c r="P89" s="3"/>
      <c r="Q89" s="3"/>
    </row>
    <row r="90" spans="1:17" x14ac:dyDescent="0.2">
      <c r="A90" s="1"/>
      <c r="B90" s="10"/>
      <c r="C90" s="10"/>
      <c r="D90" s="10"/>
      <c r="E90" s="36"/>
      <c r="F90" s="10"/>
      <c r="G90" s="10"/>
      <c r="H90" s="3"/>
      <c r="I90" s="3"/>
      <c r="J90" s="3"/>
      <c r="K90" s="3"/>
      <c r="L90" s="3"/>
      <c r="M90" s="3"/>
      <c r="N90" s="3"/>
      <c r="O90" s="3"/>
      <c r="P90" s="3"/>
      <c r="Q90" s="3"/>
    </row>
    <row r="91" spans="1:17" x14ac:dyDescent="0.2">
      <c r="A91" s="1"/>
      <c r="B91" s="10"/>
      <c r="C91" s="10"/>
      <c r="D91" s="10"/>
      <c r="E91" s="36"/>
      <c r="F91" s="10"/>
      <c r="G91" s="10"/>
      <c r="H91" s="3"/>
      <c r="I91" s="3"/>
      <c r="J91" s="3"/>
      <c r="K91" s="3"/>
      <c r="L91" s="3"/>
      <c r="M91" s="3"/>
      <c r="N91" s="3"/>
      <c r="O91" s="3"/>
      <c r="P91" s="3"/>
      <c r="Q91" s="3"/>
    </row>
    <row r="92" spans="1:17" x14ac:dyDescent="0.2">
      <c r="A92" s="1"/>
      <c r="B92" s="10"/>
      <c r="C92" s="10"/>
      <c r="D92" s="10"/>
      <c r="E92" s="36"/>
      <c r="F92" s="10"/>
      <c r="G92" s="10"/>
      <c r="H92" s="3"/>
      <c r="I92" s="3"/>
      <c r="J92" s="3"/>
      <c r="K92" s="3"/>
      <c r="L92" s="3"/>
      <c r="M92" s="3"/>
      <c r="N92" s="3"/>
      <c r="O92" s="3"/>
      <c r="P92" s="3"/>
      <c r="Q92" s="3"/>
    </row>
    <row r="93" spans="1:17" x14ac:dyDescent="0.2">
      <c r="A93" s="1"/>
      <c r="B93" s="10"/>
      <c r="C93" s="10"/>
      <c r="D93" s="10"/>
      <c r="E93" s="36"/>
      <c r="F93" s="10"/>
      <c r="G93" s="10"/>
      <c r="H93" s="3"/>
      <c r="I93" s="3"/>
      <c r="J93" s="3"/>
      <c r="K93" s="3"/>
      <c r="L93" s="3"/>
      <c r="M93" s="3"/>
      <c r="N93" s="3"/>
      <c r="O93" s="3"/>
      <c r="P93" s="3"/>
      <c r="Q93" s="3"/>
    </row>
    <row r="94" spans="1:17" x14ac:dyDescent="0.2">
      <c r="A94" s="1"/>
      <c r="B94" s="10"/>
      <c r="C94" s="10"/>
      <c r="D94" s="10"/>
      <c r="E94" s="36"/>
      <c r="F94" s="10"/>
      <c r="G94" s="10"/>
      <c r="H94" s="3"/>
      <c r="I94" s="3"/>
      <c r="J94" s="3"/>
      <c r="K94" s="3"/>
      <c r="L94" s="3"/>
      <c r="M94" s="3"/>
      <c r="N94" s="3"/>
      <c r="O94" s="3"/>
      <c r="P94" s="3"/>
      <c r="Q94" s="3"/>
    </row>
    <row r="95" spans="1:17" x14ac:dyDescent="0.2">
      <c r="A95" s="1"/>
      <c r="B95" s="10"/>
      <c r="C95" s="10"/>
      <c r="D95" s="10"/>
      <c r="E95" s="36"/>
      <c r="F95" s="10"/>
      <c r="G95" s="10"/>
      <c r="H95" s="3"/>
      <c r="I95" s="3"/>
      <c r="J95" s="3"/>
      <c r="K95" s="3"/>
      <c r="L95" s="3"/>
      <c r="M95" s="3"/>
      <c r="N95" s="3"/>
      <c r="O95" s="3"/>
      <c r="P95" s="3"/>
      <c r="Q95" s="3"/>
    </row>
    <row r="96" spans="1:17" x14ac:dyDescent="0.2">
      <c r="A96" s="1"/>
      <c r="B96" s="10"/>
      <c r="C96" s="10"/>
      <c r="D96" s="10"/>
      <c r="E96" s="36"/>
      <c r="F96" s="10"/>
      <c r="G96" s="10"/>
      <c r="H96" s="3"/>
      <c r="I96" s="3"/>
      <c r="J96" s="3"/>
      <c r="K96" s="3"/>
      <c r="L96" s="3"/>
      <c r="M96" s="3"/>
      <c r="N96" s="3"/>
      <c r="O96" s="3"/>
      <c r="P96" s="3"/>
      <c r="Q96" s="3"/>
    </row>
    <row r="97" spans="1:17" x14ac:dyDescent="0.2">
      <c r="A97" s="1"/>
      <c r="B97" s="10"/>
      <c r="C97" s="10"/>
      <c r="D97" s="10"/>
      <c r="E97" s="36"/>
      <c r="F97" s="10"/>
      <c r="G97" s="10"/>
      <c r="H97" s="3"/>
      <c r="I97" s="3"/>
      <c r="J97" s="3"/>
      <c r="K97" s="3"/>
      <c r="L97" s="3"/>
      <c r="M97" s="3"/>
      <c r="N97" s="3"/>
      <c r="O97" s="3"/>
      <c r="P97" s="3"/>
      <c r="Q97" s="3"/>
    </row>
    <row r="98" spans="1:17" x14ac:dyDescent="0.2">
      <c r="A98" s="1"/>
      <c r="B98" s="10"/>
      <c r="C98" s="10"/>
      <c r="D98" s="10"/>
      <c r="E98" s="36"/>
      <c r="F98" s="10"/>
      <c r="G98" s="10"/>
      <c r="H98" s="3"/>
      <c r="I98" s="3"/>
      <c r="J98" s="3"/>
      <c r="K98" s="3"/>
      <c r="L98" s="3"/>
      <c r="M98" s="3"/>
      <c r="N98" s="3"/>
      <c r="O98" s="3"/>
      <c r="P98" s="3"/>
      <c r="Q98" s="3"/>
    </row>
    <row r="99" spans="1:17" x14ac:dyDescent="0.2">
      <c r="A99" s="1"/>
      <c r="B99" s="10"/>
      <c r="C99" s="10"/>
      <c r="D99" s="10"/>
      <c r="E99" s="36"/>
      <c r="F99" s="10"/>
      <c r="G99" s="10"/>
      <c r="H99" s="3"/>
      <c r="I99" s="3"/>
      <c r="J99" s="3"/>
      <c r="K99" s="3"/>
      <c r="L99" s="3"/>
      <c r="M99" s="3"/>
      <c r="N99" s="3"/>
      <c r="O99" s="3"/>
      <c r="P99" s="3"/>
      <c r="Q99" s="3"/>
    </row>
    <row r="100" spans="1:17" x14ac:dyDescent="0.2">
      <c r="A100" s="1"/>
      <c r="B100" s="10"/>
      <c r="C100" s="10"/>
      <c r="D100" s="10"/>
      <c r="E100" s="36"/>
      <c r="F100" s="10"/>
      <c r="G100" s="10"/>
      <c r="H100" s="3"/>
      <c r="I100" s="3"/>
      <c r="J100" s="3"/>
      <c r="K100" s="3"/>
      <c r="L100" s="3"/>
      <c r="M100" s="3"/>
      <c r="N100" s="3"/>
      <c r="O100" s="3"/>
      <c r="P100" s="3"/>
      <c r="Q100" s="3"/>
    </row>
    <row r="101" spans="1:17" x14ac:dyDescent="0.2">
      <c r="A101" s="1"/>
      <c r="B101" s="10"/>
      <c r="C101" s="10"/>
      <c r="D101" s="10"/>
      <c r="E101" s="36"/>
      <c r="F101" s="10"/>
      <c r="G101" s="10"/>
      <c r="H101" s="3"/>
      <c r="I101" s="3"/>
      <c r="J101" s="3"/>
      <c r="K101" s="3"/>
      <c r="L101" s="3"/>
      <c r="M101" s="3"/>
      <c r="N101" s="3"/>
      <c r="O101" s="3"/>
      <c r="P101" s="3"/>
      <c r="Q101" s="3"/>
    </row>
    <row r="102" spans="1:17" x14ac:dyDescent="0.2">
      <c r="A102" s="1"/>
      <c r="B102" s="10"/>
      <c r="C102" s="10"/>
      <c r="D102" s="10"/>
      <c r="E102" s="36"/>
      <c r="F102" s="10"/>
      <c r="G102" s="10"/>
      <c r="H102" s="3"/>
      <c r="I102" s="3"/>
      <c r="J102" s="3"/>
      <c r="K102" s="3"/>
      <c r="L102" s="3"/>
      <c r="M102" s="3"/>
      <c r="N102" s="3"/>
      <c r="O102" s="3"/>
      <c r="P102" s="3"/>
      <c r="Q102" s="3"/>
    </row>
    <row r="103" spans="1:17" x14ac:dyDescent="0.2">
      <c r="A103" s="1"/>
      <c r="B103" s="10"/>
      <c r="C103" s="10"/>
      <c r="D103" s="10"/>
      <c r="E103" s="36"/>
      <c r="F103" s="10"/>
      <c r="G103" s="10"/>
      <c r="H103" s="3"/>
      <c r="I103" s="3"/>
      <c r="J103" s="3"/>
      <c r="K103" s="3"/>
      <c r="L103" s="3"/>
      <c r="M103" s="3"/>
      <c r="N103" s="3"/>
      <c r="O103" s="3"/>
      <c r="P103" s="3"/>
      <c r="Q103" s="3"/>
    </row>
    <row r="104" spans="1:17" x14ac:dyDescent="0.2">
      <c r="A104" s="1"/>
      <c r="B104" s="10"/>
      <c r="C104" s="10"/>
      <c r="D104" s="10"/>
      <c r="E104" s="36"/>
      <c r="F104" s="10"/>
      <c r="G104" s="10"/>
      <c r="H104" s="3"/>
      <c r="I104" s="3"/>
      <c r="J104" s="3"/>
      <c r="K104" s="3"/>
      <c r="L104" s="3"/>
      <c r="M104" s="3"/>
      <c r="N104" s="3"/>
      <c r="O104" s="3"/>
      <c r="P104" s="3"/>
      <c r="Q104" s="3"/>
    </row>
    <row r="105" spans="1:17" x14ac:dyDescent="0.2">
      <c r="A105" s="1"/>
      <c r="B105" s="10"/>
      <c r="C105" s="10"/>
      <c r="D105" s="10"/>
      <c r="E105" s="36"/>
      <c r="F105" s="10"/>
      <c r="G105" s="10"/>
      <c r="H105" s="3"/>
      <c r="I105" s="3"/>
      <c r="J105" s="3"/>
      <c r="K105" s="3"/>
      <c r="L105" s="3"/>
      <c r="M105" s="3"/>
      <c r="N105" s="3"/>
      <c r="O105" s="3"/>
      <c r="P105" s="3"/>
      <c r="Q105" s="3"/>
    </row>
    <row r="106" spans="1:17" x14ac:dyDescent="0.2">
      <c r="A106" s="1"/>
      <c r="B106" s="10"/>
      <c r="C106" s="10"/>
      <c r="D106" s="10"/>
      <c r="E106" s="36"/>
      <c r="F106" s="10"/>
      <c r="G106" s="10"/>
      <c r="H106" s="3"/>
      <c r="I106" s="3"/>
      <c r="J106" s="3"/>
      <c r="K106" s="3"/>
      <c r="L106" s="3"/>
      <c r="M106" s="3"/>
      <c r="N106" s="3"/>
      <c r="O106" s="3"/>
      <c r="P106" s="3"/>
      <c r="Q106" s="3"/>
    </row>
    <row r="107" spans="1:17" x14ac:dyDescent="0.2">
      <c r="A107" s="1"/>
      <c r="B107" s="10"/>
      <c r="C107" s="10"/>
      <c r="D107" s="10"/>
      <c r="E107" s="36"/>
      <c r="F107" s="10"/>
      <c r="G107" s="10"/>
      <c r="H107" s="3"/>
      <c r="I107" s="3"/>
      <c r="J107" s="3"/>
      <c r="K107" s="3"/>
      <c r="L107" s="3"/>
      <c r="M107" s="3"/>
      <c r="N107" s="3"/>
      <c r="O107" s="3"/>
      <c r="P107" s="3"/>
      <c r="Q107" s="3"/>
    </row>
    <row r="108" spans="1:17" x14ac:dyDescent="0.2">
      <c r="A108" s="1"/>
      <c r="B108" s="10"/>
      <c r="C108" s="10"/>
      <c r="D108" s="10"/>
      <c r="E108" s="36"/>
      <c r="F108" s="10"/>
      <c r="G108" s="10"/>
      <c r="H108" s="3"/>
      <c r="I108" s="3"/>
      <c r="J108" s="3"/>
      <c r="K108" s="3"/>
      <c r="L108" s="3"/>
      <c r="M108" s="3"/>
      <c r="N108" s="3"/>
      <c r="O108" s="3"/>
      <c r="P108" s="3"/>
      <c r="Q108" s="3"/>
    </row>
    <row r="109" spans="1:17" x14ac:dyDescent="0.2">
      <c r="A109" s="1"/>
      <c r="B109" s="10"/>
      <c r="C109" s="10"/>
      <c r="D109" s="10"/>
      <c r="E109" s="36"/>
      <c r="F109" s="10"/>
      <c r="G109" s="10"/>
      <c r="H109" s="3"/>
      <c r="I109" s="3"/>
      <c r="J109" s="3"/>
      <c r="K109" s="3"/>
      <c r="L109" s="3"/>
      <c r="M109" s="3"/>
      <c r="N109" s="3"/>
      <c r="O109" s="3"/>
      <c r="P109" s="3"/>
      <c r="Q109" s="3"/>
    </row>
    <row r="110" spans="1:17" x14ac:dyDescent="0.2">
      <c r="A110" s="1"/>
      <c r="B110" s="10"/>
      <c r="C110" s="10"/>
      <c r="D110" s="10"/>
      <c r="E110" s="36"/>
      <c r="F110" s="10"/>
      <c r="G110" s="10"/>
      <c r="H110" s="3"/>
      <c r="I110" s="3"/>
      <c r="J110" s="3"/>
      <c r="K110" s="3"/>
      <c r="L110" s="3"/>
      <c r="M110" s="3"/>
      <c r="N110" s="3"/>
      <c r="O110" s="3"/>
      <c r="P110" s="3"/>
      <c r="Q110" s="3"/>
    </row>
    <row r="111" spans="1:17" x14ac:dyDescent="0.2">
      <c r="A111" s="1"/>
      <c r="B111" s="10"/>
      <c r="C111" s="10"/>
      <c r="D111" s="10"/>
      <c r="E111" s="36"/>
      <c r="F111" s="10"/>
      <c r="G111" s="10"/>
      <c r="H111" s="3"/>
      <c r="I111" s="3"/>
      <c r="J111" s="3"/>
      <c r="K111" s="3"/>
      <c r="L111" s="3"/>
      <c r="M111" s="3"/>
      <c r="N111" s="3"/>
      <c r="O111" s="3"/>
      <c r="P111" s="3"/>
      <c r="Q111" s="3"/>
    </row>
    <row r="112" spans="1:17" x14ac:dyDescent="0.2">
      <c r="A112" s="1"/>
      <c r="B112" s="10"/>
      <c r="C112" s="10"/>
      <c r="D112" s="10"/>
      <c r="E112" s="36"/>
      <c r="F112" s="10"/>
      <c r="G112" s="10"/>
      <c r="H112" s="3"/>
      <c r="I112" s="3"/>
      <c r="J112" s="3"/>
      <c r="K112" s="3"/>
      <c r="L112" s="3"/>
      <c r="M112" s="3"/>
      <c r="N112" s="3"/>
      <c r="O112" s="3"/>
      <c r="P112" s="3"/>
      <c r="Q112" s="3"/>
    </row>
    <row r="113" spans="1:17" x14ac:dyDescent="0.2">
      <c r="A113" s="1"/>
      <c r="B113" s="10"/>
      <c r="C113" s="10"/>
      <c r="D113" s="10"/>
      <c r="E113" s="36"/>
      <c r="F113" s="10"/>
      <c r="G113" s="10"/>
      <c r="H113" s="3"/>
      <c r="I113" s="3"/>
      <c r="J113" s="3"/>
      <c r="K113" s="3"/>
      <c r="L113" s="3"/>
      <c r="M113" s="3"/>
      <c r="N113" s="3"/>
      <c r="O113" s="3"/>
      <c r="P113" s="3"/>
      <c r="Q113" s="3"/>
    </row>
    <row r="114" spans="1:17" x14ac:dyDescent="0.2">
      <c r="A114" s="1"/>
      <c r="B114" s="10"/>
      <c r="C114" s="10"/>
      <c r="D114" s="10"/>
      <c r="E114" s="36"/>
      <c r="F114" s="10"/>
      <c r="G114" s="10"/>
      <c r="H114" s="3"/>
      <c r="I114" s="3"/>
      <c r="J114" s="3"/>
      <c r="K114" s="3"/>
      <c r="L114" s="3"/>
      <c r="M114" s="3"/>
      <c r="N114" s="3"/>
      <c r="O114" s="3"/>
      <c r="P114" s="3"/>
      <c r="Q114" s="3"/>
    </row>
    <row r="115" spans="1:17" x14ac:dyDescent="0.2">
      <c r="A115" s="1"/>
      <c r="B115" s="10"/>
      <c r="C115" s="10"/>
      <c r="D115" s="10"/>
      <c r="E115" s="36"/>
      <c r="F115" s="10"/>
      <c r="G115" s="10"/>
      <c r="H115" s="3"/>
      <c r="I115" s="3"/>
      <c r="J115" s="3"/>
      <c r="K115" s="3"/>
      <c r="L115" s="3"/>
      <c r="M115" s="3"/>
      <c r="N115" s="3"/>
      <c r="O115" s="3"/>
      <c r="P115" s="3"/>
      <c r="Q115" s="3"/>
    </row>
    <row r="116" spans="1:17" x14ac:dyDescent="0.2">
      <c r="A116" s="1"/>
      <c r="B116" s="10"/>
      <c r="C116" s="10"/>
      <c r="D116" s="10"/>
      <c r="E116" s="36"/>
      <c r="F116" s="10"/>
      <c r="G116" s="10"/>
      <c r="H116" s="3"/>
      <c r="I116" s="3"/>
      <c r="J116" s="3"/>
      <c r="K116" s="3"/>
      <c r="L116" s="3"/>
      <c r="M116" s="3"/>
      <c r="N116" s="3"/>
      <c r="O116" s="3"/>
      <c r="P116" s="3"/>
      <c r="Q116" s="3"/>
    </row>
    <row r="117" spans="1:17" x14ac:dyDescent="0.2">
      <c r="A117" s="1"/>
      <c r="B117" s="10"/>
      <c r="C117" s="10"/>
      <c r="D117" s="10"/>
      <c r="E117" s="36"/>
      <c r="F117" s="10"/>
      <c r="G117" s="10"/>
      <c r="H117" s="3"/>
      <c r="I117" s="3"/>
      <c r="J117" s="3"/>
      <c r="K117" s="3"/>
      <c r="L117" s="3"/>
      <c r="M117" s="3"/>
      <c r="N117" s="3"/>
      <c r="O117" s="3"/>
      <c r="P117" s="3"/>
      <c r="Q117" s="3"/>
    </row>
    <row r="118" spans="1:17" x14ac:dyDescent="0.2">
      <c r="A118" s="1"/>
      <c r="B118" s="10"/>
      <c r="C118" s="10"/>
      <c r="D118" s="10"/>
      <c r="E118" s="36"/>
      <c r="F118" s="10"/>
      <c r="G118" s="10"/>
      <c r="H118" s="3"/>
      <c r="I118" s="3"/>
      <c r="J118" s="3"/>
      <c r="K118" s="3"/>
      <c r="L118" s="3"/>
      <c r="M118" s="3"/>
      <c r="N118" s="3"/>
      <c r="O118" s="3"/>
      <c r="P118" s="3"/>
      <c r="Q118" s="3"/>
    </row>
    <row r="119" spans="1:17" x14ac:dyDescent="0.2">
      <c r="A119" s="1"/>
      <c r="B119" s="10"/>
      <c r="C119" s="10"/>
      <c r="D119" s="10"/>
      <c r="E119" s="36"/>
      <c r="F119" s="10"/>
      <c r="G119" s="10"/>
      <c r="H119" s="3"/>
      <c r="I119" s="3"/>
      <c r="J119" s="3"/>
      <c r="K119" s="3"/>
      <c r="L119" s="3"/>
      <c r="M119" s="3"/>
      <c r="N119" s="3"/>
      <c r="O119" s="3"/>
      <c r="P119" s="3"/>
      <c r="Q119" s="3"/>
    </row>
    <row r="120" spans="1:17" x14ac:dyDescent="0.2">
      <c r="A120" s="1"/>
      <c r="B120" s="10"/>
      <c r="C120" s="10"/>
      <c r="D120" s="10"/>
      <c r="E120" s="36"/>
      <c r="F120" s="10"/>
      <c r="G120" s="10"/>
      <c r="H120" s="3"/>
      <c r="I120" s="3"/>
      <c r="J120" s="3"/>
      <c r="K120" s="3"/>
      <c r="L120" s="3"/>
      <c r="M120" s="3"/>
      <c r="N120" s="3"/>
      <c r="O120" s="3"/>
      <c r="P120" s="3"/>
      <c r="Q120" s="3"/>
    </row>
    <row r="121" spans="1:17" x14ac:dyDescent="0.2">
      <c r="A121" s="1"/>
      <c r="B121" s="10"/>
      <c r="C121" s="10"/>
      <c r="D121" s="10"/>
      <c r="E121" s="36"/>
      <c r="F121" s="10"/>
      <c r="G121" s="10"/>
      <c r="H121" s="3"/>
      <c r="I121" s="3"/>
      <c r="J121" s="3"/>
      <c r="K121" s="3"/>
      <c r="L121" s="3"/>
      <c r="M121" s="3"/>
      <c r="N121" s="3"/>
      <c r="O121" s="3"/>
      <c r="P121" s="3"/>
      <c r="Q121" s="3"/>
    </row>
    <row r="122" spans="1:17" x14ac:dyDescent="0.2">
      <c r="A122" s="1"/>
      <c r="B122" s="10"/>
      <c r="C122" s="10"/>
      <c r="D122" s="10"/>
      <c r="E122" s="36"/>
      <c r="F122" s="10"/>
      <c r="G122" s="10"/>
      <c r="H122" s="3"/>
      <c r="I122" s="3"/>
      <c r="J122" s="3"/>
      <c r="K122" s="3"/>
      <c r="L122" s="3"/>
      <c r="M122" s="3"/>
      <c r="N122" s="3"/>
      <c r="O122" s="3"/>
      <c r="P122" s="3"/>
      <c r="Q122" s="3"/>
    </row>
    <row r="123" spans="1:17" x14ac:dyDescent="0.2">
      <c r="A123" s="1"/>
      <c r="B123" s="10"/>
      <c r="C123" s="10"/>
      <c r="D123" s="10"/>
      <c r="E123" s="10"/>
      <c r="F123" s="10"/>
      <c r="G123" s="10"/>
      <c r="H123" s="3"/>
      <c r="I123" s="3"/>
      <c r="J123" s="3"/>
      <c r="K123" s="3"/>
      <c r="L123" s="3"/>
      <c r="M123" s="3"/>
      <c r="N123" s="3"/>
      <c r="O123" s="3"/>
      <c r="P123" s="3"/>
      <c r="Q123" s="3"/>
    </row>
    <row r="124" spans="1:17" x14ac:dyDescent="0.2">
      <c r="A124" s="1"/>
      <c r="B124" s="10"/>
      <c r="C124" s="10"/>
      <c r="D124" s="10"/>
      <c r="E124" s="10"/>
      <c r="F124" s="10"/>
      <c r="G124" s="10"/>
      <c r="H124" s="3"/>
      <c r="I124" s="3"/>
      <c r="J124" s="3"/>
      <c r="K124" s="3"/>
      <c r="L124" s="3"/>
      <c r="M124" s="3"/>
      <c r="N124" s="3"/>
      <c r="O124" s="3"/>
      <c r="P124" s="3"/>
      <c r="Q124" s="3"/>
    </row>
    <row r="125" spans="1:17" x14ac:dyDescent="0.2">
      <c r="A125" s="1"/>
      <c r="B125" s="10"/>
      <c r="C125" s="10"/>
      <c r="D125" s="10"/>
      <c r="E125" s="10"/>
      <c r="F125" s="10"/>
      <c r="G125" s="10"/>
      <c r="H125" s="3"/>
      <c r="I125" s="3"/>
      <c r="J125" s="3"/>
      <c r="K125" s="3"/>
      <c r="L125" s="3"/>
      <c r="M125" s="3"/>
      <c r="N125" s="3"/>
      <c r="O125" s="3"/>
      <c r="P125" s="3"/>
      <c r="Q125" s="3"/>
    </row>
    <row r="126" spans="1:17" x14ac:dyDescent="0.2">
      <c r="A126" s="1"/>
      <c r="B126" s="10"/>
      <c r="C126" s="10"/>
      <c r="D126" s="10"/>
      <c r="E126" s="10"/>
      <c r="F126" s="10"/>
      <c r="G126" s="10"/>
      <c r="H126" s="3"/>
      <c r="I126" s="3"/>
      <c r="J126" s="3"/>
      <c r="K126" s="3"/>
      <c r="L126" s="3"/>
      <c r="M126" s="3"/>
      <c r="N126" s="3"/>
      <c r="O126" s="3"/>
      <c r="P126" s="3"/>
      <c r="Q126" s="3"/>
    </row>
    <row r="127" spans="1:17" x14ac:dyDescent="0.2">
      <c r="A127" s="1"/>
      <c r="B127" s="10"/>
      <c r="C127" s="10"/>
      <c r="D127" s="10"/>
      <c r="E127" s="10"/>
      <c r="F127" s="10"/>
      <c r="G127" s="10"/>
      <c r="H127" s="3"/>
      <c r="I127" s="3"/>
      <c r="J127" s="3"/>
      <c r="K127" s="3"/>
      <c r="L127" s="3"/>
      <c r="M127" s="3"/>
      <c r="N127" s="3"/>
      <c r="O127" s="3"/>
      <c r="P127" s="3"/>
      <c r="Q127" s="3"/>
    </row>
    <row r="128" spans="1:17" x14ac:dyDescent="0.2">
      <c r="A128" s="1"/>
      <c r="B128" s="10"/>
      <c r="C128" s="10"/>
      <c r="D128" s="10"/>
      <c r="E128" s="10"/>
      <c r="F128" s="10"/>
      <c r="G128" s="10"/>
      <c r="H128" s="3"/>
      <c r="I128" s="3"/>
      <c r="J128" s="3"/>
      <c r="K128" s="3"/>
      <c r="L128" s="3"/>
      <c r="M128" s="3"/>
      <c r="N128" s="3"/>
      <c r="O128" s="3"/>
      <c r="P128" s="3"/>
      <c r="Q128" s="3"/>
    </row>
    <row r="129" spans="1:17" x14ac:dyDescent="0.2">
      <c r="A129" s="1"/>
      <c r="B129" s="10"/>
      <c r="C129" s="10"/>
      <c r="D129" s="10"/>
      <c r="E129" s="10"/>
      <c r="F129" s="10"/>
      <c r="G129" s="10"/>
      <c r="H129" s="3"/>
      <c r="I129" s="3"/>
      <c r="J129" s="3"/>
      <c r="K129" s="3"/>
      <c r="L129" s="3"/>
      <c r="M129" s="3"/>
      <c r="N129" s="3"/>
      <c r="O129" s="3"/>
      <c r="P129" s="3"/>
      <c r="Q129" s="3"/>
    </row>
    <row r="130" spans="1:17" x14ac:dyDescent="0.2">
      <c r="A130" s="1"/>
      <c r="B130" s="10"/>
      <c r="C130" s="10"/>
      <c r="D130" s="10"/>
      <c r="E130" s="10"/>
      <c r="F130" s="10"/>
      <c r="G130" s="10"/>
      <c r="H130" s="3"/>
      <c r="I130" s="3"/>
      <c r="J130" s="3"/>
      <c r="K130" s="3"/>
      <c r="L130" s="3"/>
      <c r="M130" s="3"/>
      <c r="N130" s="3"/>
      <c r="O130" s="3"/>
      <c r="P130" s="3"/>
      <c r="Q130" s="3"/>
    </row>
    <row r="131" spans="1:17" x14ac:dyDescent="0.2">
      <c r="A131" s="1"/>
      <c r="H131" s="3"/>
      <c r="I131" s="3"/>
      <c r="J131" s="3"/>
      <c r="K131" s="3"/>
      <c r="L131" s="3"/>
      <c r="M131" s="3"/>
      <c r="N131" s="3"/>
      <c r="O131" s="3"/>
      <c r="P131" s="3"/>
      <c r="Q131" s="3"/>
    </row>
    <row r="132" spans="1:17" x14ac:dyDescent="0.2">
      <c r="A132" s="1"/>
      <c r="H132" s="3"/>
      <c r="I132" s="3"/>
      <c r="J132" s="3"/>
      <c r="K132" s="3"/>
      <c r="L132" s="3"/>
      <c r="M132" s="3"/>
      <c r="N132" s="3"/>
      <c r="O132" s="3"/>
      <c r="P132" s="3"/>
      <c r="Q132" s="3"/>
    </row>
    <row r="133" spans="1:17" x14ac:dyDescent="0.2">
      <c r="A133" s="1"/>
      <c r="H133" s="3"/>
      <c r="I133" s="3"/>
      <c r="J133" s="3"/>
      <c r="K133" s="3"/>
      <c r="L133" s="3"/>
      <c r="M133" s="3"/>
      <c r="N133" s="3"/>
      <c r="O133" s="3"/>
      <c r="P133" s="3"/>
      <c r="Q133" s="3"/>
    </row>
    <row r="134" spans="1:17" x14ac:dyDescent="0.2">
      <c r="A134" s="1"/>
      <c r="H134" s="3"/>
      <c r="I134" s="3"/>
      <c r="J134" s="3"/>
      <c r="K134" s="3"/>
      <c r="L134" s="3"/>
      <c r="M134" s="3"/>
      <c r="N134" s="3"/>
      <c r="O134" s="3"/>
      <c r="P134" s="3"/>
      <c r="Q134" s="3"/>
    </row>
    <row r="135" spans="1:17" x14ac:dyDescent="0.2">
      <c r="A135" s="1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</row>
    <row r="136" spans="1:17" x14ac:dyDescent="0.2">
      <c r="A136" s="1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</row>
    <row r="137" spans="1:17" x14ac:dyDescent="0.2">
      <c r="A137" s="1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</row>
    <row r="138" spans="1:17" x14ac:dyDescent="0.2"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</row>
    <row r="139" spans="1:17" x14ac:dyDescent="0.2"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</row>
    <row r="140" spans="1:17" x14ac:dyDescent="0.2"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</row>
    <row r="141" spans="1:17" x14ac:dyDescent="0.2"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</row>
    <row r="142" spans="1:17" x14ac:dyDescent="0.2"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</row>
  </sheetData>
  <sheetProtection sheet="1" insertHyperlinks="0" autoFilter="0" pivotTables="0"/>
  <mergeCells count="5">
    <mergeCell ref="B2:E3"/>
    <mergeCell ref="F2:G3"/>
    <mergeCell ref="C4:E4"/>
    <mergeCell ref="C5:E5"/>
    <mergeCell ref="C6:E6"/>
  </mergeCells>
  <conditionalFormatting sqref="C4:E4">
    <cfRule type="expression" dxfId="15" priority="52" stopIfTrue="1">
      <formula>IF($C$4="AWS / FA / Signal &amp; Magnet",1,0)</formula>
    </cfRule>
  </conditionalFormatting>
  <conditionalFormatting sqref="E10:E11">
    <cfRule type="cellIs" dxfId="14" priority="44" stopIfTrue="1" operator="greaterThan">
      <formula>0</formula>
    </cfRule>
  </conditionalFormatting>
  <conditionalFormatting sqref="E27">
    <cfRule type="cellIs" dxfId="13" priority="5" stopIfTrue="1" operator="greaterThan">
      <formula>0</formula>
    </cfRule>
  </conditionalFormatting>
  <conditionalFormatting sqref="E34">
    <cfRule type="cellIs" dxfId="12" priority="4" stopIfTrue="1" operator="greaterThan">
      <formula>0</formula>
    </cfRule>
  </conditionalFormatting>
  <conditionalFormatting sqref="E41">
    <cfRule type="cellIs" dxfId="11" priority="1" stopIfTrue="1" operator="greaterThan">
      <formula>0</formula>
    </cfRule>
  </conditionalFormatting>
  <conditionalFormatting sqref="F9:F16">
    <cfRule type="cellIs" dxfId="10" priority="38" stopIfTrue="1" operator="greaterThan">
      <formula>0</formula>
    </cfRule>
  </conditionalFormatting>
  <conditionalFormatting sqref="F16">
    <cfRule type="cellIs" dxfId="9" priority="39" stopIfTrue="1" operator="lessThan">
      <formula>0</formula>
    </cfRule>
  </conditionalFormatting>
  <conditionalFormatting sqref="F18:F24">
    <cfRule type="cellIs" dxfId="8" priority="14" stopIfTrue="1" operator="greaterThan">
      <formula>0</formula>
    </cfRule>
  </conditionalFormatting>
  <conditionalFormatting sqref="F24">
    <cfRule type="cellIs" dxfId="7" priority="15" stopIfTrue="1" operator="lessThan">
      <formula>0</formula>
    </cfRule>
  </conditionalFormatting>
  <conditionalFormatting sqref="F26:F31">
    <cfRule type="cellIs" dxfId="6" priority="12" stopIfTrue="1" operator="greaterThan">
      <formula>0</formula>
    </cfRule>
  </conditionalFormatting>
  <conditionalFormatting sqref="F31">
    <cfRule type="cellIs" dxfId="5" priority="13" stopIfTrue="1" operator="lessThan">
      <formula>0</formula>
    </cfRule>
  </conditionalFormatting>
  <conditionalFormatting sqref="F34:F38">
    <cfRule type="cellIs" dxfId="4" priority="10" stopIfTrue="1" operator="greaterThan">
      <formula>0</formula>
    </cfRule>
  </conditionalFormatting>
  <conditionalFormatting sqref="F38">
    <cfRule type="cellIs" dxfId="3" priority="11" stopIfTrue="1" operator="lessThan">
      <formula>0</formula>
    </cfRule>
  </conditionalFormatting>
  <conditionalFormatting sqref="F41:F45">
    <cfRule type="cellIs" dxfId="2" priority="3" stopIfTrue="1" operator="greaterThan">
      <formula>0</formula>
    </cfRule>
  </conditionalFormatting>
  <conditionalFormatting sqref="F45">
    <cfRule type="cellIs" dxfId="1" priority="9" stopIfTrue="1" operator="lessThan">
      <formula>0</formula>
    </cfRule>
  </conditionalFormatting>
  <conditionalFormatting sqref="G15">
    <cfRule type="cellIs" dxfId="0" priority="48" stopIfTrue="1" operator="greaterThan">
      <formula>0</formula>
    </cfRule>
  </conditionalFormatting>
  <dataValidations count="7">
    <dataValidation type="list" allowBlank="1" showInputMessage="1" showErrorMessage="1" sqref="D18:D20" xr:uid="{00000000-0002-0000-0100-000000000000}">
      <formula1>"h, Stk, psch"</formula1>
    </dataValidation>
    <dataValidation type="decimal" operator="greaterThan" allowBlank="1" showInputMessage="1" showErrorMessage="1" sqref="E29 E26 E36 E33 E22 E18:E20 E43 E14 E40 E9 C20" xr:uid="{00000000-0002-0000-0100-000001000000}">
      <formula1>0</formula1>
    </dataValidation>
    <dataValidation type="decimal" operator="greaterThanOrEqual" allowBlank="1" showInputMessage="1" showErrorMessage="1" sqref="E27 E41 E34 E10:E12" xr:uid="{00000000-0002-0000-0100-000002000000}">
      <formula1>0</formula1>
    </dataValidation>
    <dataValidation type="list" allowBlank="1" showInputMessage="1" showErrorMessage="1" sqref="C4:E4" xr:uid="{00000000-0002-0000-0100-000003000000}">
      <formula1>$C$66:$C$76</formula1>
    </dataValidation>
    <dataValidation operator="greaterThan" allowBlank="1" showInputMessage="1" showErrorMessage="1" sqref="C9 C40 C33 C26 F26 F33 C12 F40" xr:uid="{00000000-0002-0000-0100-000004000000}"/>
    <dataValidation type="decimal" operator="lessThanOrEqual" allowBlank="1" showInputMessage="1" showErrorMessage="1" sqref="E46" xr:uid="{00000000-0002-0000-0100-000005000000}">
      <formula1>0</formula1>
    </dataValidation>
    <dataValidation type="decimal" allowBlank="1" showInputMessage="1" showErrorMessage="1" sqref="E16 E24 E31 E38 E45" xr:uid="{00000000-0002-0000-0100-000006000000}">
      <formula1>-1</formula1>
      <formula2>1</formula2>
    </dataValidation>
  </dataValidations>
  <pageMargins left="0.70866141732283472" right="0.39370078740157483" top="0.59055118110236227" bottom="0.23622047244094491" header="0.19685039370078741" footer="0.19685039370078741"/>
  <pageSetup paperSize="9" scale="90"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0F991-C505-456E-99A5-B85A76A706CF}">
  <sheetPr>
    <pageSetUpPr fitToPage="1"/>
  </sheetPr>
  <dimension ref="A1:Q147"/>
  <sheetViews>
    <sheetView zoomScaleNormal="100" workbookViewId="0">
      <selection activeCell="C7" sqref="C7:E7"/>
    </sheetView>
  </sheetViews>
  <sheetFormatPr baseColWidth="10" defaultColWidth="11.42578125" defaultRowHeight="12.75" x14ac:dyDescent="0.2"/>
  <cols>
    <col min="1" max="1" width="6.5703125" style="144" bestFit="1" customWidth="1"/>
    <col min="2" max="2" width="35.42578125" style="145" customWidth="1"/>
    <col min="3" max="3" width="7.5703125" style="145" customWidth="1"/>
    <col min="4" max="4" width="6.7109375" style="145" customWidth="1"/>
    <col min="5" max="5" width="29" style="145" customWidth="1"/>
    <col min="6" max="6" width="19.5703125" style="145" customWidth="1"/>
    <col min="7" max="7" width="29.7109375" style="145" customWidth="1"/>
    <col min="8" max="8" width="22" style="75" customWidth="1"/>
    <col min="9" max="9" width="12.5703125" style="76" bestFit="1" customWidth="1"/>
    <col min="10" max="17" width="11.42578125" style="76" customWidth="1"/>
    <col min="18" max="18" width="11.42578125" style="122" customWidth="1"/>
    <col min="19" max="16384" width="11.42578125" style="122"/>
  </cols>
  <sheetData>
    <row r="1" spans="1:9" ht="4.5" customHeight="1" x14ac:dyDescent="0.2">
      <c r="A1" s="73"/>
      <c r="B1" s="74"/>
      <c r="C1" s="74"/>
      <c r="D1" s="74"/>
      <c r="E1" s="74"/>
      <c r="F1" s="74"/>
      <c r="G1" s="74"/>
    </row>
    <row r="2" spans="1:9" ht="15" customHeight="1" x14ac:dyDescent="0.2">
      <c r="A2" s="73"/>
      <c r="B2" s="213" t="s">
        <v>0</v>
      </c>
      <c r="C2" s="214"/>
      <c r="D2" s="214"/>
      <c r="E2" s="215"/>
      <c r="F2" s="77" t="s">
        <v>1</v>
      </c>
      <c r="G2" s="78"/>
      <c r="H2" s="79"/>
    </row>
    <row r="3" spans="1:9" ht="15" customHeight="1" x14ac:dyDescent="0.2">
      <c r="A3" s="80"/>
      <c r="B3" s="214"/>
      <c r="C3" s="214"/>
      <c r="D3" s="214"/>
      <c r="E3" s="215"/>
      <c r="F3" s="81" t="str">
        <f>IF(OR(C4=C75,C4="")=TRUE,"",IF(OR(C4=C81,C4=C82,C4=C83,C4=C84,C4=C85,C4=C86,C4=C89)=FALSE,"Aufbaulänge [m]","Aufbau [St]"))</f>
        <v>Aufbaulänge [m]</v>
      </c>
      <c r="G3" s="11"/>
      <c r="H3" s="82"/>
    </row>
    <row r="4" spans="1:9" ht="15" customHeight="1" x14ac:dyDescent="0.2">
      <c r="A4" s="73"/>
      <c r="B4" s="83" t="s">
        <v>2</v>
      </c>
      <c r="C4" s="216" t="s">
        <v>98</v>
      </c>
      <c r="D4" s="217"/>
      <c r="E4" s="218"/>
      <c r="F4" s="81" t="str">
        <f>IF(OR(C4=C75,C4="")=TRUE,"",IF(OR(C4=C81,C4=C82,C4=C83,C4=C84,C4=C85,C4=C86,C4=C89)=FALSE,"Umbaulänge [m]","Umsetzen [St]"))</f>
        <v>Umbaulänge [m]</v>
      </c>
      <c r="G4" s="11"/>
      <c r="H4" s="82"/>
    </row>
    <row r="5" spans="1:9" ht="15" customHeight="1" x14ac:dyDescent="0.2">
      <c r="A5" s="73"/>
      <c r="B5" s="84" t="s">
        <v>3</v>
      </c>
      <c r="C5" s="219" t="s">
        <v>186</v>
      </c>
      <c r="D5" s="220"/>
      <c r="E5" s="221"/>
      <c r="F5" s="85" t="str">
        <f>IF(OR(C4=C75,C4="")=TRUE,"",IF(OR(C4=C78)=FALSE,"","Betriebszeit [h]"))</f>
        <v/>
      </c>
      <c r="G5" s="11"/>
      <c r="H5" s="82"/>
    </row>
    <row r="6" spans="1:9" ht="15" customHeight="1" x14ac:dyDescent="0.2">
      <c r="A6" s="73"/>
      <c r="B6" s="84"/>
      <c r="C6" s="148"/>
      <c r="D6" s="149"/>
      <c r="E6" s="150"/>
      <c r="F6" s="86" t="str">
        <f>IF(OR(C4=C75,C4="")=TRUE,"",IF(OR(C4=C78)=TRUE,"Anzahl d. Bediener (Aufb.): ",""))</f>
        <v/>
      </c>
      <c r="G6" s="183"/>
      <c r="H6" s="82"/>
    </row>
    <row r="7" spans="1:9" ht="52.5" customHeight="1" x14ac:dyDescent="0.2">
      <c r="A7" s="73"/>
      <c r="B7" s="87" t="s">
        <v>4</v>
      </c>
      <c r="C7" s="222" t="s">
        <v>187</v>
      </c>
      <c r="D7" s="223"/>
      <c r="E7" s="224"/>
      <c r="F7" s="88" t="s">
        <v>5</v>
      </c>
      <c r="G7" s="89" t="s">
        <v>6</v>
      </c>
      <c r="H7" s="82"/>
    </row>
    <row r="8" spans="1:9" ht="4.5" customHeight="1" thickBot="1" x14ac:dyDescent="0.25">
      <c r="A8" s="73"/>
      <c r="B8" s="74"/>
      <c r="C8" s="74"/>
      <c r="D8" s="74"/>
      <c r="E8" s="90"/>
      <c r="F8" s="74"/>
      <c r="G8" s="74"/>
      <c r="H8" s="82"/>
    </row>
    <row r="9" spans="1:9" ht="15" customHeight="1" x14ac:dyDescent="0.2">
      <c r="A9" s="91">
        <v>1</v>
      </c>
      <c r="B9" s="92" t="s">
        <v>7</v>
      </c>
      <c r="C9" s="93" t="s">
        <v>8</v>
      </c>
      <c r="D9" s="93" t="s">
        <v>9</v>
      </c>
      <c r="E9" s="93" t="s">
        <v>10</v>
      </c>
      <c r="F9" s="93" t="s">
        <v>11</v>
      </c>
      <c r="G9" s="94" t="s">
        <v>12</v>
      </c>
      <c r="H9" s="82"/>
      <c r="I9" s="76" t="s">
        <v>13</v>
      </c>
    </row>
    <row r="10" spans="1:9" ht="15" customHeight="1" x14ac:dyDescent="0.2">
      <c r="A10" s="91">
        <v>2</v>
      </c>
      <c r="B10" s="95" t="s">
        <v>14</v>
      </c>
      <c r="C10" s="96"/>
      <c r="D10" s="97"/>
      <c r="E10" s="14"/>
      <c r="F10" s="52">
        <f>C10*E10</f>
        <v>0</v>
      </c>
      <c r="G10" s="147"/>
      <c r="H10" s="82"/>
    </row>
    <row r="11" spans="1:9" ht="15" customHeight="1" x14ac:dyDescent="0.2">
      <c r="A11" s="91">
        <v>3</v>
      </c>
      <c r="B11" s="98" t="s">
        <v>15</v>
      </c>
      <c r="C11" s="96"/>
      <c r="D11" s="97"/>
      <c r="E11" s="14"/>
      <c r="F11" s="52">
        <f t="shared" ref="F11:F15" si="0">C11*E11</f>
        <v>0</v>
      </c>
      <c r="G11" s="99"/>
      <c r="H11" s="82"/>
    </row>
    <row r="12" spans="1:9" ht="15" customHeight="1" x14ac:dyDescent="0.2">
      <c r="A12" s="91">
        <v>4</v>
      </c>
      <c r="B12" s="98" t="s">
        <v>16</v>
      </c>
      <c r="C12" s="96"/>
      <c r="D12" s="97"/>
      <c r="E12" s="14"/>
      <c r="F12" s="52">
        <f t="shared" si="0"/>
        <v>0</v>
      </c>
      <c r="G12" s="99"/>
      <c r="H12" s="82"/>
    </row>
    <row r="13" spans="1:9" ht="15" customHeight="1" x14ac:dyDescent="0.2">
      <c r="A13" s="91">
        <v>5</v>
      </c>
      <c r="B13" s="98" t="s">
        <v>17</v>
      </c>
      <c r="C13" s="96"/>
      <c r="D13" s="97"/>
      <c r="E13" s="14"/>
      <c r="F13" s="52">
        <f t="shared" si="0"/>
        <v>0</v>
      </c>
      <c r="G13" s="99"/>
      <c r="H13" s="82"/>
    </row>
    <row r="14" spans="1:9" ht="15" customHeight="1" x14ac:dyDescent="0.2">
      <c r="A14" s="91">
        <v>6</v>
      </c>
      <c r="B14" s="98" t="s">
        <v>18</v>
      </c>
      <c r="C14" s="96"/>
      <c r="D14" s="97"/>
      <c r="E14" s="14"/>
      <c r="F14" s="52">
        <f t="shared" si="0"/>
        <v>0</v>
      </c>
      <c r="G14" s="99"/>
      <c r="H14" s="82"/>
      <c r="I14" s="76" t="s">
        <v>13</v>
      </c>
    </row>
    <row r="15" spans="1:9" ht="15" customHeight="1" thickBot="1" x14ac:dyDescent="0.25">
      <c r="A15" s="91">
        <v>7</v>
      </c>
      <c r="B15" s="100" t="s">
        <v>19</v>
      </c>
      <c r="C15" s="101"/>
      <c r="D15" s="102"/>
      <c r="E15" s="15"/>
      <c r="F15" s="57">
        <f t="shared" si="0"/>
        <v>0</v>
      </c>
      <c r="G15" s="103"/>
      <c r="H15" s="104" t="s">
        <v>20</v>
      </c>
    </row>
    <row r="16" spans="1:9" ht="15" customHeight="1" thickTop="1" x14ac:dyDescent="0.2">
      <c r="A16" s="91">
        <v>8</v>
      </c>
      <c r="B16" s="105" t="s">
        <v>21</v>
      </c>
      <c r="C16" s="106"/>
      <c r="D16" s="107"/>
      <c r="E16" s="18"/>
      <c r="F16" s="52">
        <f>SUM(F10:F15)</f>
        <v>0</v>
      </c>
      <c r="G16" s="108" t="s">
        <v>22</v>
      </c>
      <c r="H16" s="109" t="s">
        <v>23</v>
      </c>
    </row>
    <row r="17" spans="1:17" ht="15" customHeight="1" thickBot="1" x14ac:dyDescent="0.25">
      <c r="A17" s="91">
        <v>9</v>
      </c>
      <c r="B17" s="110" t="s">
        <v>24</v>
      </c>
      <c r="C17" s="111"/>
      <c r="D17" s="112"/>
      <c r="E17" s="21"/>
      <c r="F17" s="52">
        <f>E17*F16</f>
        <v>0</v>
      </c>
      <c r="G17" s="113" t="s">
        <v>25</v>
      </c>
      <c r="H17" s="210" t="s">
        <v>26</v>
      </c>
    </row>
    <row r="18" spans="1:17" ht="15" customHeight="1" x14ac:dyDescent="0.2">
      <c r="A18" s="91">
        <v>10</v>
      </c>
      <c r="B18" s="110" t="s">
        <v>27</v>
      </c>
      <c r="C18" s="111"/>
      <c r="D18" s="115"/>
      <c r="E18" s="23"/>
      <c r="F18" s="60">
        <f>F16+F17</f>
        <v>0</v>
      </c>
      <c r="G18" s="175" t="str">
        <f>IF(G3=0,"",(F18+F19)/G3)</f>
        <v/>
      </c>
      <c r="H18" s="116" t="s">
        <v>28</v>
      </c>
    </row>
    <row r="19" spans="1:17" s="3" customFormat="1" ht="15" customHeight="1" thickBot="1" x14ac:dyDescent="0.25">
      <c r="A19" s="4">
        <v>11</v>
      </c>
      <c r="B19" s="59" t="s">
        <v>29</v>
      </c>
      <c r="C19" s="168" t="s">
        <v>30</v>
      </c>
      <c r="D19" s="170"/>
      <c r="E19" s="171"/>
      <c r="F19" s="60">
        <f>F18*E19</f>
        <v>0</v>
      </c>
      <c r="G19" s="172" t="str">
        <f>IF(OR(C4=C75,C4="")=TRUE,"",IF(OR(C4=C81,C4=C82,C4=C83,C4=C84,C4=C85,C4=C86,C4=C89)=FALSE,"[EUR/m]","[EUR/St]"))</f>
        <v>[EUR/m]</v>
      </c>
      <c r="H19" s="173" t="s">
        <v>31</v>
      </c>
      <c r="I19" s="2"/>
      <c r="J19" s="2"/>
      <c r="K19" s="2"/>
      <c r="L19" s="2"/>
      <c r="M19" s="2"/>
      <c r="N19" s="2"/>
      <c r="O19" s="2"/>
      <c r="P19" s="2"/>
      <c r="Q19" s="2"/>
    </row>
    <row r="20" spans="1:17" ht="15" customHeight="1" x14ac:dyDescent="0.2">
      <c r="A20" s="91">
        <v>12</v>
      </c>
      <c r="B20" s="92" t="s">
        <v>32</v>
      </c>
      <c r="C20" s="93" t="s">
        <v>8</v>
      </c>
      <c r="D20" s="93" t="s">
        <v>9</v>
      </c>
      <c r="E20" s="93" t="s">
        <v>10</v>
      </c>
      <c r="F20" s="93" t="s">
        <v>11</v>
      </c>
      <c r="G20" s="94" t="s">
        <v>12</v>
      </c>
      <c r="H20" s="209"/>
    </row>
    <row r="21" spans="1:17" ht="15" customHeight="1" x14ac:dyDescent="0.2">
      <c r="A21" s="91">
        <v>13</v>
      </c>
      <c r="B21" s="95" t="s">
        <v>14</v>
      </c>
      <c r="C21" s="96"/>
      <c r="D21" s="97"/>
      <c r="E21" s="14"/>
      <c r="F21" s="52">
        <f t="shared" ref="F21:F26" si="1">C21*E21</f>
        <v>0</v>
      </c>
      <c r="G21" s="99"/>
      <c r="H21" s="116"/>
      <c r="I21" s="76" t="s">
        <v>13</v>
      </c>
    </row>
    <row r="22" spans="1:17" ht="15" customHeight="1" x14ac:dyDescent="0.2">
      <c r="A22" s="91">
        <v>14</v>
      </c>
      <c r="B22" s="98" t="s">
        <v>15</v>
      </c>
      <c r="C22" s="96"/>
      <c r="D22" s="97"/>
      <c r="E22" s="14"/>
      <c r="F22" s="52">
        <f t="shared" si="1"/>
        <v>0</v>
      </c>
      <c r="G22" s="99"/>
      <c r="H22" s="116"/>
    </row>
    <row r="23" spans="1:17" ht="15" customHeight="1" x14ac:dyDescent="0.2">
      <c r="A23" s="91">
        <v>15</v>
      </c>
      <c r="B23" s="98" t="s">
        <v>16</v>
      </c>
      <c r="C23" s="96"/>
      <c r="D23" s="97"/>
      <c r="E23" s="14"/>
      <c r="F23" s="52">
        <f t="shared" si="1"/>
        <v>0</v>
      </c>
      <c r="G23" s="99"/>
      <c r="H23" s="116"/>
    </row>
    <row r="24" spans="1:17" ht="15" customHeight="1" x14ac:dyDescent="0.2">
      <c r="A24" s="91">
        <v>16</v>
      </c>
      <c r="B24" s="98" t="s">
        <v>17</v>
      </c>
      <c r="C24" s="96"/>
      <c r="D24" s="97"/>
      <c r="E24" s="14"/>
      <c r="F24" s="52">
        <f t="shared" si="1"/>
        <v>0</v>
      </c>
      <c r="G24" s="99"/>
      <c r="H24" s="116"/>
    </row>
    <row r="25" spans="1:17" ht="15" customHeight="1" x14ac:dyDescent="0.2">
      <c r="A25" s="91">
        <v>17</v>
      </c>
      <c r="B25" s="98" t="s">
        <v>18</v>
      </c>
      <c r="C25" s="96"/>
      <c r="D25" s="97"/>
      <c r="E25" s="14"/>
      <c r="F25" s="52">
        <f t="shared" si="1"/>
        <v>0</v>
      </c>
      <c r="G25" s="99"/>
      <c r="H25" s="116"/>
    </row>
    <row r="26" spans="1:17" ht="15" customHeight="1" thickBot="1" x14ac:dyDescent="0.25">
      <c r="A26" s="91">
        <v>18</v>
      </c>
      <c r="B26" s="100" t="s">
        <v>19</v>
      </c>
      <c r="C26" s="101"/>
      <c r="D26" s="102"/>
      <c r="E26" s="15"/>
      <c r="F26" s="57">
        <f t="shared" si="1"/>
        <v>0</v>
      </c>
      <c r="G26" s="103"/>
      <c r="H26" s="116"/>
    </row>
    <row r="27" spans="1:17" ht="15" customHeight="1" thickTop="1" x14ac:dyDescent="0.2">
      <c r="A27" s="91">
        <v>19</v>
      </c>
      <c r="B27" s="105" t="s">
        <v>21</v>
      </c>
      <c r="C27" s="106"/>
      <c r="D27" s="107"/>
      <c r="E27" s="18"/>
      <c r="F27" s="52">
        <f>SUM(F21:F26)</f>
        <v>0</v>
      </c>
      <c r="G27" s="108" t="s">
        <v>33</v>
      </c>
      <c r="H27" s="109" t="s">
        <v>34</v>
      </c>
    </row>
    <row r="28" spans="1:17" ht="15" customHeight="1" thickBot="1" x14ac:dyDescent="0.25">
      <c r="A28" s="91">
        <v>20</v>
      </c>
      <c r="B28" s="110" t="s">
        <v>24</v>
      </c>
      <c r="C28" s="111"/>
      <c r="D28" s="112"/>
      <c r="E28" s="21"/>
      <c r="F28" s="52">
        <f>E28*F27</f>
        <v>0</v>
      </c>
      <c r="G28" s="113" t="s">
        <v>25</v>
      </c>
      <c r="H28" s="210" t="s">
        <v>35</v>
      </c>
    </row>
    <row r="29" spans="1:17" ht="15" customHeight="1" x14ac:dyDescent="0.2">
      <c r="A29" s="91">
        <v>21</v>
      </c>
      <c r="B29" s="110" t="s">
        <v>27</v>
      </c>
      <c r="C29" s="111"/>
      <c r="D29" s="115"/>
      <c r="E29" s="23"/>
      <c r="F29" s="60">
        <f>F27+F28</f>
        <v>0</v>
      </c>
      <c r="G29" s="175" t="str">
        <f>IF(G4=0,"",(F29+F30)/G4)</f>
        <v/>
      </c>
      <c r="H29" s="116" t="s">
        <v>36</v>
      </c>
    </row>
    <row r="30" spans="1:17" s="3" customFormat="1" ht="15" customHeight="1" thickBot="1" x14ac:dyDescent="0.25">
      <c r="A30" s="4">
        <v>22</v>
      </c>
      <c r="B30" s="59" t="s">
        <v>37</v>
      </c>
      <c r="C30" s="168" t="s">
        <v>30</v>
      </c>
      <c r="D30" s="170"/>
      <c r="E30" s="171"/>
      <c r="F30" s="60">
        <f>F29*E30</f>
        <v>0</v>
      </c>
      <c r="G30" s="172" t="str">
        <f>IF(OR(C4=C75,C4="")=TRUE,"",IF(OR(C4=C81,C4=C82,C4=C83,C4=C84,C4=C85,C4=C86,C4=C89)=FALSE,"[EUR/m]","[EUR/St]"))</f>
        <v>[EUR/m]</v>
      </c>
      <c r="H30" s="173" t="s">
        <v>38</v>
      </c>
      <c r="I30" s="2"/>
      <c r="J30" s="2"/>
      <c r="K30" s="2"/>
      <c r="L30" s="2"/>
      <c r="M30" s="2"/>
      <c r="N30" s="2"/>
      <c r="O30" s="2"/>
      <c r="P30" s="2"/>
      <c r="Q30" s="2"/>
    </row>
    <row r="31" spans="1:17" ht="15" customHeight="1" x14ac:dyDescent="0.2">
      <c r="A31" s="91">
        <v>23</v>
      </c>
      <c r="B31" s="92" t="s">
        <v>39</v>
      </c>
      <c r="C31" s="93" t="s">
        <v>8</v>
      </c>
      <c r="D31" s="93" t="s">
        <v>9</v>
      </c>
      <c r="E31" s="93" t="s">
        <v>10</v>
      </c>
      <c r="F31" s="93" t="s">
        <v>11</v>
      </c>
      <c r="G31" s="94" t="s">
        <v>12</v>
      </c>
      <c r="H31" s="116"/>
    </row>
    <row r="32" spans="1:17" ht="15" customHeight="1" x14ac:dyDescent="0.2">
      <c r="A32" s="91">
        <v>24</v>
      </c>
      <c r="B32" s="117"/>
      <c r="C32" s="96"/>
      <c r="D32" s="97"/>
      <c r="E32" s="14"/>
      <c r="F32" s="52">
        <f>C32*E32</f>
        <v>0</v>
      </c>
      <c r="G32" s="99"/>
      <c r="H32" s="116"/>
      <c r="I32" s="76" t="s">
        <v>13</v>
      </c>
    </row>
    <row r="33" spans="1:8" ht="15" customHeight="1" x14ac:dyDescent="0.2">
      <c r="A33" s="91">
        <v>25</v>
      </c>
      <c r="B33" s="117"/>
      <c r="C33" s="96"/>
      <c r="D33" s="97"/>
      <c r="E33" s="14"/>
      <c r="F33" s="52">
        <f>C33*E33</f>
        <v>0</v>
      </c>
      <c r="G33" s="99"/>
      <c r="H33" s="116"/>
    </row>
    <row r="34" spans="1:8" ht="15" customHeight="1" x14ac:dyDescent="0.2">
      <c r="A34" s="91">
        <v>26</v>
      </c>
      <c r="B34" s="117"/>
      <c r="C34" s="96"/>
      <c r="D34" s="97"/>
      <c r="E34" s="14"/>
      <c r="F34" s="52">
        <f>C34*E34</f>
        <v>0</v>
      </c>
      <c r="G34" s="99"/>
      <c r="H34" s="116"/>
    </row>
    <row r="35" spans="1:8" ht="15" customHeight="1" x14ac:dyDescent="0.2">
      <c r="A35" s="91">
        <v>27</v>
      </c>
      <c r="B35" s="117"/>
      <c r="C35" s="96"/>
      <c r="D35" s="97"/>
      <c r="E35" s="14"/>
      <c r="F35" s="52">
        <f>C35*E35</f>
        <v>0</v>
      </c>
      <c r="G35" s="99"/>
      <c r="H35" s="116"/>
    </row>
    <row r="36" spans="1:8" ht="15" customHeight="1" thickBot="1" x14ac:dyDescent="0.25">
      <c r="A36" s="91">
        <v>28</v>
      </c>
      <c r="B36" s="118"/>
      <c r="C36" s="101"/>
      <c r="D36" s="102"/>
      <c r="E36" s="15"/>
      <c r="F36" s="57">
        <f>C36*E36</f>
        <v>0</v>
      </c>
      <c r="G36" s="103"/>
      <c r="H36" s="116"/>
    </row>
    <row r="37" spans="1:8" ht="15" customHeight="1" thickTop="1" x14ac:dyDescent="0.2">
      <c r="A37" s="91">
        <v>29</v>
      </c>
      <c r="B37" s="105" t="s">
        <v>40</v>
      </c>
      <c r="C37" s="106"/>
      <c r="D37" s="107"/>
      <c r="E37" s="18"/>
      <c r="F37" s="52">
        <f>SUM(F32:F36)</f>
        <v>0</v>
      </c>
      <c r="G37" s="108" t="s">
        <v>41</v>
      </c>
      <c r="H37" s="116" t="s">
        <v>42</v>
      </c>
    </row>
    <row r="38" spans="1:8" ht="15" customHeight="1" x14ac:dyDescent="0.2">
      <c r="A38" s="91">
        <v>30</v>
      </c>
      <c r="B38" s="110" t="s">
        <v>43</v>
      </c>
      <c r="C38" s="111"/>
      <c r="D38" s="112"/>
      <c r="E38" s="21"/>
      <c r="F38" s="52">
        <f>F37*E38</f>
        <v>0</v>
      </c>
      <c r="G38" s="119" t="s">
        <v>44</v>
      </c>
      <c r="H38" s="114" t="s">
        <v>45</v>
      </c>
    </row>
    <row r="39" spans="1:8" ht="15" customHeight="1" x14ac:dyDescent="0.2">
      <c r="A39" s="91">
        <v>31</v>
      </c>
      <c r="B39" s="110" t="s">
        <v>46</v>
      </c>
      <c r="C39" s="111"/>
      <c r="D39" s="115"/>
      <c r="E39" s="23"/>
      <c r="F39" s="52">
        <f>F37+F38</f>
        <v>0</v>
      </c>
      <c r="G39" s="120"/>
      <c r="H39" s="116" t="s">
        <v>47</v>
      </c>
    </row>
    <row r="40" spans="1:8" ht="15" customHeight="1" x14ac:dyDescent="0.2">
      <c r="A40" s="91">
        <v>32</v>
      </c>
      <c r="B40" s="110" t="s">
        <v>48</v>
      </c>
      <c r="C40" s="111"/>
      <c r="D40" s="112"/>
      <c r="E40" s="24"/>
      <c r="F40" s="5" t="s">
        <v>49</v>
      </c>
      <c r="G40" s="120"/>
      <c r="H40" s="116"/>
    </row>
    <row r="41" spans="1:8" ht="15" customHeight="1" x14ac:dyDescent="0.2">
      <c r="A41" s="91">
        <v>33</v>
      </c>
      <c r="B41" s="110" t="s">
        <v>50</v>
      </c>
      <c r="C41" s="111"/>
      <c r="D41" s="112"/>
      <c r="E41" s="21"/>
      <c r="F41" s="52">
        <f>IF(E40=0,0,F39/2*E41+F39/E40*12)</f>
        <v>0</v>
      </c>
      <c r="G41" s="120" t="s">
        <v>51</v>
      </c>
      <c r="H41" s="116" t="s">
        <v>52</v>
      </c>
    </row>
    <row r="42" spans="1:8" ht="15" customHeight="1" x14ac:dyDescent="0.2">
      <c r="A42" s="91">
        <v>34</v>
      </c>
      <c r="B42" s="110" t="s">
        <v>53</v>
      </c>
      <c r="C42" s="111"/>
      <c r="D42" s="112"/>
      <c r="E42" s="24"/>
      <c r="F42" s="52">
        <f>IF(E42=0,0,F41/E42)</f>
        <v>0</v>
      </c>
      <c r="G42" s="120" t="s">
        <v>54</v>
      </c>
      <c r="H42" s="114" t="s">
        <v>55</v>
      </c>
    </row>
    <row r="43" spans="1:8" ht="15" customHeight="1" x14ac:dyDescent="0.2">
      <c r="A43" s="91">
        <v>35</v>
      </c>
      <c r="B43" s="110" t="s">
        <v>56</v>
      </c>
      <c r="C43" s="111"/>
      <c r="D43" s="112"/>
      <c r="E43" s="21"/>
      <c r="F43" s="52">
        <f>E43*F39</f>
        <v>0</v>
      </c>
      <c r="G43" s="120" t="s">
        <v>57</v>
      </c>
      <c r="H43" s="114" t="s">
        <v>58</v>
      </c>
    </row>
    <row r="44" spans="1:8" ht="15" customHeight="1" x14ac:dyDescent="0.2">
      <c r="A44" s="91">
        <v>36</v>
      </c>
      <c r="B44" s="121" t="s">
        <v>59</v>
      </c>
      <c r="C44" s="106"/>
      <c r="D44" s="107"/>
      <c r="E44" s="26"/>
      <c r="F44" s="52">
        <f>IF(E42=0,0,F43/E42)</f>
        <v>0</v>
      </c>
      <c r="G44" s="120" t="s">
        <v>60</v>
      </c>
      <c r="H44" s="114" t="s">
        <v>61</v>
      </c>
    </row>
    <row r="45" spans="1:8" ht="15" customHeight="1" thickBot="1" x14ac:dyDescent="0.25">
      <c r="A45" s="91">
        <v>37</v>
      </c>
      <c r="B45" s="100" t="s">
        <v>62</v>
      </c>
      <c r="C45" s="101"/>
      <c r="D45" s="102"/>
      <c r="E45" s="15"/>
      <c r="F45" s="57">
        <f>C45*E45</f>
        <v>0</v>
      </c>
      <c r="G45" s="182" t="s">
        <v>63</v>
      </c>
      <c r="H45" s="114"/>
    </row>
    <row r="46" spans="1:8" ht="15" customHeight="1" thickTop="1" x14ac:dyDescent="0.2">
      <c r="A46" s="91">
        <v>38</v>
      </c>
      <c r="B46" s="105" t="s">
        <v>21</v>
      </c>
      <c r="C46" s="106"/>
      <c r="D46" s="107"/>
      <c r="E46" s="18"/>
      <c r="F46" s="52">
        <f>F42+F44+F45</f>
        <v>0</v>
      </c>
      <c r="G46" s="108" t="s">
        <v>63</v>
      </c>
      <c r="H46" s="114" t="s">
        <v>64</v>
      </c>
    </row>
    <row r="47" spans="1:8" ht="15" customHeight="1" thickBot="1" x14ac:dyDescent="0.25">
      <c r="A47" s="91">
        <v>39</v>
      </c>
      <c r="B47" s="110" t="s">
        <v>24</v>
      </c>
      <c r="C47" s="111"/>
      <c r="D47" s="112"/>
      <c r="E47" s="21"/>
      <c r="F47" s="52">
        <f>E47*F46</f>
        <v>0</v>
      </c>
      <c r="G47" s="113" t="s">
        <v>25</v>
      </c>
      <c r="H47" s="211" t="s">
        <v>65</v>
      </c>
    </row>
    <row r="48" spans="1:8" ht="15" customHeight="1" x14ac:dyDescent="0.2">
      <c r="A48" s="91">
        <v>40</v>
      </c>
      <c r="B48" s="110" t="s">
        <v>27</v>
      </c>
      <c r="C48" s="111"/>
      <c r="D48" s="115"/>
      <c r="E48" s="23"/>
      <c r="F48" s="60">
        <f>F46+F47</f>
        <v>0</v>
      </c>
      <c r="G48" s="175" t="str">
        <f>IF(F48=0,"",(F48+F49)/G3)</f>
        <v/>
      </c>
      <c r="H48" s="114" t="s">
        <v>66</v>
      </c>
    </row>
    <row r="49" spans="1:17" s="3" customFormat="1" ht="15" customHeight="1" thickBot="1" x14ac:dyDescent="0.25">
      <c r="A49" s="4">
        <v>41</v>
      </c>
      <c r="B49" s="59" t="s">
        <v>37</v>
      </c>
      <c r="C49" s="168" t="s">
        <v>30</v>
      </c>
      <c r="D49" s="170"/>
      <c r="E49" s="171"/>
      <c r="F49" s="60">
        <f>F48*E49</f>
        <v>0</v>
      </c>
      <c r="G49" s="172" t="str">
        <f>IF(C4="","",IF(OR(C4=C75,C4=C81,C4=C82,C4=C83,C4=C84,C4=C85,C4=C86,C4=C89)=FALSE,"[EUR/m*d]","[EUR/St*d]"))</f>
        <v>[EUR/m*d]</v>
      </c>
      <c r="H49" s="173" t="s">
        <v>67</v>
      </c>
      <c r="I49" s="2"/>
      <c r="J49" s="2"/>
      <c r="K49" s="2"/>
      <c r="L49" s="2"/>
      <c r="M49" s="2"/>
      <c r="N49" s="2"/>
      <c r="O49" s="2"/>
      <c r="P49" s="2"/>
      <c r="Q49" s="2"/>
    </row>
    <row r="50" spans="1:17" ht="15" customHeight="1" thickBot="1" x14ac:dyDescent="0.25">
      <c r="A50" s="91">
        <v>42</v>
      </c>
      <c r="B50" s="92" t="s">
        <v>68</v>
      </c>
      <c r="C50" s="93" t="s">
        <v>8</v>
      </c>
      <c r="D50" s="93" t="s">
        <v>9</v>
      </c>
      <c r="E50" s="93" t="s">
        <v>10</v>
      </c>
      <c r="F50" s="93" t="s">
        <v>11</v>
      </c>
      <c r="G50" s="146" t="s">
        <v>12</v>
      </c>
      <c r="H50" s="116"/>
    </row>
    <row r="51" spans="1:17" ht="15" customHeight="1" x14ac:dyDescent="0.2">
      <c r="A51" s="91">
        <v>43</v>
      </c>
      <c r="B51" s="98" t="str">
        <f>IF(OR(C4=C75,C4="",C4=C78,C4=C79)=TRUE,"","Bedienung gesamt")</f>
        <v/>
      </c>
      <c r="C51" s="96"/>
      <c r="D51" s="97"/>
      <c r="E51" s="14"/>
      <c r="F51" s="52">
        <f t="shared" ref="F51:F54" si="2">C51*E51</f>
        <v>0</v>
      </c>
      <c r="G51" s="99"/>
      <c r="H51" s="116"/>
      <c r="I51" s="76" t="s">
        <v>13</v>
      </c>
    </row>
    <row r="52" spans="1:17" ht="15" customHeight="1" x14ac:dyDescent="0.2">
      <c r="A52" s="91">
        <v>44</v>
      </c>
      <c r="B52" s="98" t="s">
        <v>69</v>
      </c>
      <c r="C52" s="96"/>
      <c r="D52" s="97"/>
      <c r="E52" s="14"/>
      <c r="F52" s="52">
        <f t="shared" si="2"/>
        <v>0</v>
      </c>
      <c r="G52" s="99"/>
      <c r="H52" s="116"/>
    </row>
    <row r="53" spans="1:17" ht="15" customHeight="1" x14ac:dyDescent="0.2">
      <c r="A53" s="91">
        <v>45</v>
      </c>
      <c r="B53" s="98" t="s">
        <v>70</v>
      </c>
      <c r="C53" s="96"/>
      <c r="D53" s="97"/>
      <c r="E53" s="14"/>
      <c r="F53" s="52">
        <f t="shared" si="2"/>
        <v>0</v>
      </c>
      <c r="G53" s="99"/>
      <c r="H53" s="116"/>
    </row>
    <row r="54" spans="1:17" ht="15" customHeight="1" thickBot="1" x14ac:dyDescent="0.25">
      <c r="A54" s="91">
        <v>46</v>
      </c>
      <c r="B54" s="100" t="s">
        <v>71</v>
      </c>
      <c r="C54" s="101"/>
      <c r="D54" s="102"/>
      <c r="E54" s="15"/>
      <c r="F54" s="57">
        <f t="shared" si="2"/>
        <v>0</v>
      </c>
      <c r="G54" s="103"/>
      <c r="H54" s="116"/>
    </row>
    <row r="55" spans="1:17" ht="15" customHeight="1" thickTop="1" x14ac:dyDescent="0.2">
      <c r="A55" s="91">
        <v>47</v>
      </c>
      <c r="B55" s="105" t="s">
        <v>21</v>
      </c>
      <c r="C55" s="106"/>
      <c r="D55" s="107"/>
      <c r="E55" s="18"/>
      <c r="F55" s="52">
        <f>SUM(F51:F54)</f>
        <v>0</v>
      </c>
      <c r="G55" s="108" t="s">
        <v>72</v>
      </c>
      <c r="H55" s="116" t="s">
        <v>73</v>
      </c>
    </row>
    <row r="56" spans="1:17" ht="15" customHeight="1" thickBot="1" x14ac:dyDescent="0.25">
      <c r="A56" s="91">
        <v>48</v>
      </c>
      <c r="B56" s="110" t="s">
        <v>24</v>
      </c>
      <c r="C56" s="111"/>
      <c r="D56" s="112"/>
      <c r="E56" s="21"/>
      <c r="F56" s="52">
        <f>E56*F55</f>
        <v>0</v>
      </c>
      <c r="G56" s="113" t="s">
        <v>25</v>
      </c>
      <c r="H56" s="212" t="s">
        <v>74</v>
      </c>
    </row>
    <row r="57" spans="1:17" ht="15" customHeight="1" x14ac:dyDescent="0.2">
      <c r="A57" s="91">
        <v>49</v>
      </c>
      <c r="B57" s="110" t="s">
        <v>27</v>
      </c>
      <c r="C57" s="111"/>
      <c r="D57" s="115"/>
      <c r="E57" s="23"/>
      <c r="F57" s="60">
        <f>F55+F56</f>
        <v>0</v>
      </c>
      <c r="G57" s="175" t="str">
        <f>IF(G5=0,"",(F57+F58)/G5/G3)</f>
        <v/>
      </c>
      <c r="H57" s="114" t="s">
        <v>75</v>
      </c>
    </row>
    <row r="58" spans="1:17" s="3" customFormat="1" ht="15" customHeight="1" thickBot="1" x14ac:dyDescent="0.25">
      <c r="A58" s="4">
        <v>50</v>
      </c>
      <c r="B58" s="167" t="s">
        <v>37</v>
      </c>
      <c r="C58" s="168" t="s">
        <v>30</v>
      </c>
      <c r="D58" s="170"/>
      <c r="E58" s="171"/>
      <c r="F58" s="169">
        <f>F57*E58</f>
        <v>0</v>
      </c>
      <c r="G58" s="172" t="str">
        <f>IF(OR(C4=C75,C4="")=TRUE,"",IF(OR(C4=C78)=TRUE,"[EUR/m*h]",IF(OR(C4=C89)=TRUE,"[EUR/St*h]","")))</f>
        <v/>
      </c>
      <c r="H58" s="173" t="s">
        <v>76</v>
      </c>
      <c r="I58" s="2"/>
      <c r="J58" s="2"/>
      <c r="K58" s="2"/>
      <c r="L58" s="2"/>
      <c r="M58" s="2"/>
      <c r="N58" s="2"/>
      <c r="O58" s="2"/>
      <c r="P58" s="2"/>
      <c r="Q58" s="2"/>
    </row>
    <row r="59" spans="1:17" ht="4.5" customHeight="1" x14ac:dyDescent="0.2">
      <c r="A59" s="73"/>
      <c r="B59" s="74"/>
      <c r="C59" s="123"/>
      <c r="D59" s="123"/>
      <c r="E59" s="124"/>
      <c r="F59" s="123"/>
      <c r="G59" s="123"/>
      <c r="H59" s="125"/>
      <c r="I59" s="126"/>
    </row>
    <row r="60" spans="1:17" s="131" customFormat="1" ht="10.5" x14ac:dyDescent="0.2">
      <c r="A60" s="127"/>
      <c r="B60" s="128" t="s">
        <v>77</v>
      </c>
      <c r="C60" s="129"/>
      <c r="D60" s="128"/>
      <c r="E60" s="129"/>
      <c r="F60" s="130" t="s">
        <v>78</v>
      </c>
      <c r="G60" s="130"/>
      <c r="H60" s="125"/>
      <c r="I60" s="127"/>
      <c r="J60" s="127"/>
      <c r="K60" s="127"/>
      <c r="L60" s="127"/>
      <c r="M60" s="127"/>
      <c r="N60" s="127"/>
      <c r="O60" s="127"/>
      <c r="P60" s="127"/>
      <c r="Q60" s="127"/>
    </row>
    <row r="61" spans="1:17" s="131" customFormat="1" ht="10.5" x14ac:dyDescent="0.2">
      <c r="A61" s="127"/>
      <c r="B61" s="130" t="s">
        <v>79</v>
      </c>
      <c r="C61" s="129"/>
      <c r="D61" s="128"/>
      <c r="E61" s="129"/>
      <c r="F61" s="132" t="s">
        <v>80</v>
      </c>
      <c r="G61" s="130"/>
      <c r="H61" s="125"/>
      <c r="I61" s="127"/>
      <c r="J61" s="127"/>
      <c r="K61" s="127"/>
      <c r="L61" s="127"/>
      <c r="M61" s="127"/>
      <c r="N61" s="127"/>
      <c r="O61" s="127"/>
      <c r="P61" s="127"/>
      <c r="Q61" s="127"/>
    </row>
    <row r="62" spans="1:17" s="131" customFormat="1" ht="10.5" x14ac:dyDescent="0.2">
      <c r="A62" s="127"/>
      <c r="B62" s="128" t="s">
        <v>81</v>
      </c>
      <c r="C62" s="129"/>
      <c r="D62" s="128"/>
      <c r="E62" s="129"/>
      <c r="F62" s="130" t="s">
        <v>82</v>
      </c>
      <c r="G62" s="130"/>
      <c r="H62" s="125"/>
      <c r="I62" s="127"/>
      <c r="J62" s="127"/>
      <c r="K62" s="127"/>
      <c r="L62" s="127"/>
      <c r="M62" s="127"/>
      <c r="N62" s="127"/>
      <c r="O62" s="127"/>
      <c r="P62" s="127"/>
      <c r="Q62" s="127"/>
    </row>
    <row r="63" spans="1:17" s="131" customFormat="1" ht="10.5" x14ac:dyDescent="0.2">
      <c r="A63" s="127"/>
      <c r="B63" s="128" t="s">
        <v>83</v>
      </c>
      <c r="C63" s="129"/>
      <c r="D63" s="128"/>
      <c r="E63" s="129"/>
      <c r="F63" s="132" t="s">
        <v>84</v>
      </c>
      <c r="G63" s="130"/>
      <c r="H63" s="125"/>
      <c r="I63" s="127"/>
      <c r="J63" s="127"/>
      <c r="K63" s="127"/>
      <c r="L63" s="127"/>
      <c r="M63" s="127"/>
      <c r="N63" s="127"/>
      <c r="O63" s="127"/>
      <c r="P63" s="127"/>
      <c r="Q63" s="127"/>
    </row>
    <row r="64" spans="1:17" s="131" customFormat="1" ht="10.5" x14ac:dyDescent="0.2">
      <c r="A64" s="127"/>
      <c r="B64" s="128" t="s">
        <v>85</v>
      </c>
      <c r="C64" s="129"/>
      <c r="D64" s="128"/>
      <c r="E64" s="129"/>
      <c r="F64" s="131" t="s">
        <v>86</v>
      </c>
      <c r="H64" s="125"/>
      <c r="I64" s="127"/>
      <c r="J64" s="127"/>
      <c r="K64" s="127"/>
      <c r="L64" s="127"/>
      <c r="M64" s="127"/>
      <c r="N64" s="127"/>
      <c r="O64" s="127"/>
      <c r="P64" s="127"/>
      <c r="Q64" s="127"/>
    </row>
    <row r="65" spans="1:17" s="131" customFormat="1" ht="10.5" x14ac:dyDescent="0.2">
      <c r="A65" s="127"/>
      <c r="B65" s="128"/>
      <c r="C65" s="129"/>
      <c r="D65" s="128"/>
      <c r="E65" s="129"/>
      <c r="F65" s="177"/>
      <c r="G65" s="177"/>
      <c r="H65" s="125"/>
      <c r="I65" s="127"/>
      <c r="J65" s="127"/>
      <c r="K65" s="127"/>
      <c r="L65" s="127"/>
      <c r="M65" s="127"/>
      <c r="N65" s="127"/>
      <c r="O65" s="127"/>
      <c r="P65" s="127"/>
      <c r="Q65" s="127"/>
    </row>
    <row r="66" spans="1:17" s="131" customFormat="1" ht="10.5" x14ac:dyDescent="0.2">
      <c r="A66" s="127"/>
      <c r="B66" s="128"/>
      <c r="C66" s="129"/>
      <c r="D66" s="128"/>
      <c r="E66" s="129"/>
      <c r="F66" s="32"/>
      <c r="G66" s="133" t="s">
        <v>87</v>
      </c>
      <c r="H66" s="125"/>
      <c r="I66" s="127"/>
      <c r="J66" s="127"/>
      <c r="K66" s="127"/>
      <c r="L66" s="127"/>
      <c r="M66" s="127"/>
      <c r="N66" s="127"/>
      <c r="O66" s="127"/>
      <c r="P66" s="127"/>
      <c r="Q66" s="127"/>
    </row>
    <row r="67" spans="1:17" ht="8.25" customHeight="1" x14ac:dyDescent="0.2">
      <c r="A67" s="134"/>
      <c r="B67" s="135"/>
      <c r="C67" s="135"/>
      <c r="D67" s="135"/>
      <c r="E67" s="136"/>
      <c r="F67" s="136"/>
      <c r="G67" s="136"/>
      <c r="H67" s="125"/>
    </row>
    <row r="68" spans="1:17" x14ac:dyDescent="0.2">
      <c r="A68" s="73"/>
      <c r="B68" s="74"/>
      <c r="C68" s="74"/>
      <c r="D68" s="74"/>
      <c r="E68" s="137"/>
      <c r="F68" s="74"/>
      <c r="G68" s="74"/>
      <c r="H68" s="125"/>
    </row>
    <row r="69" spans="1:17" x14ac:dyDescent="0.2">
      <c r="A69" s="138"/>
      <c r="B69" s="74"/>
      <c r="C69" s="74"/>
      <c r="D69" s="74"/>
      <c r="E69" s="137"/>
      <c r="F69" s="74"/>
      <c r="G69" s="74"/>
      <c r="H69" s="125"/>
    </row>
    <row r="70" spans="1:17" ht="12" customHeight="1" x14ac:dyDescent="0.2">
      <c r="A70" s="73"/>
      <c r="B70" s="74"/>
      <c r="C70" s="74"/>
      <c r="D70" s="74"/>
      <c r="E70" s="137"/>
      <c r="F70" s="74"/>
      <c r="G70" s="74"/>
      <c r="H70" s="125"/>
    </row>
    <row r="71" spans="1:17" ht="15.75" customHeight="1" x14ac:dyDescent="0.2">
      <c r="A71" s="73"/>
      <c r="B71" s="74"/>
      <c r="C71" s="74"/>
      <c r="D71" s="74"/>
      <c r="E71" s="137"/>
      <c r="F71" s="74"/>
      <c r="G71" s="74"/>
      <c r="H71" s="125"/>
    </row>
    <row r="72" spans="1:17" ht="12" customHeight="1" x14ac:dyDescent="0.2">
      <c r="A72" s="134"/>
      <c r="B72" s="74"/>
      <c r="C72" s="74"/>
      <c r="D72" s="74"/>
      <c r="E72" s="137"/>
      <c r="F72" s="74"/>
      <c r="G72" s="74"/>
      <c r="H72" s="125"/>
    </row>
    <row r="73" spans="1:17" x14ac:dyDescent="0.2">
      <c r="A73" s="73"/>
      <c r="B73" s="74"/>
      <c r="C73" s="74"/>
      <c r="D73" s="74"/>
      <c r="E73" s="137"/>
      <c r="F73" s="74"/>
      <c r="G73" s="74"/>
      <c r="H73" s="125"/>
    </row>
    <row r="74" spans="1:17" x14ac:dyDescent="0.2">
      <c r="A74" s="73"/>
      <c r="B74" s="74"/>
      <c r="C74" s="76"/>
      <c r="D74" s="74"/>
      <c r="E74" s="137"/>
      <c r="F74" s="139" t="s">
        <v>88</v>
      </c>
      <c r="G74" s="139" t="s">
        <v>89</v>
      </c>
      <c r="H74" s="139" t="s">
        <v>90</v>
      </c>
      <c r="I74" s="139" t="s">
        <v>91</v>
      </c>
    </row>
    <row r="75" spans="1:17" x14ac:dyDescent="0.2">
      <c r="A75" s="73"/>
      <c r="B75" s="74"/>
      <c r="C75" s="140" t="s">
        <v>92</v>
      </c>
      <c r="D75" s="141"/>
      <c r="E75" s="142"/>
      <c r="F75" s="143"/>
      <c r="G75" s="143"/>
      <c r="H75" s="143"/>
      <c r="I75" s="139" t="s">
        <v>93</v>
      </c>
    </row>
    <row r="76" spans="1:17" x14ac:dyDescent="0.2">
      <c r="A76" s="73"/>
      <c r="B76" s="74"/>
      <c r="C76" s="140" t="s">
        <v>94</v>
      </c>
      <c r="D76" s="141"/>
      <c r="E76" s="142"/>
      <c r="F76" s="139" t="s">
        <v>95</v>
      </c>
      <c r="G76" s="139" t="s">
        <v>95</v>
      </c>
      <c r="H76" s="143"/>
      <c r="I76" s="139" t="s">
        <v>95</v>
      </c>
    </row>
    <row r="77" spans="1:17" x14ac:dyDescent="0.2">
      <c r="A77" s="73"/>
      <c r="B77" s="74"/>
      <c r="C77" s="140" t="s">
        <v>96</v>
      </c>
      <c r="D77" s="141"/>
      <c r="E77" s="142"/>
      <c r="F77" s="139" t="s">
        <v>95</v>
      </c>
      <c r="G77" s="139" t="s">
        <v>95</v>
      </c>
      <c r="H77" s="143"/>
      <c r="I77" s="139" t="s">
        <v>95</v>
      </c>
    </row>
    <row r="78" spans="1:17" ht="13.5" customHeight="1" x14ac:dyDescent="0.2">
      <c r="A78" s="73"/>
      <c r="B78" s="74"/>
      <c r="C78" s="140" t="s">
        <v>97</v>
      </c>
      <c r="D78" s="141"/>
      <c r="E78" s="142"/>
      <c r="F78" s="139" t="s">
        <v>95</v>
      </c>
      <c r="G78" s="139" t="s">
        <v>95</v>
      </c>
      <c r="H78" s="139" t="s">
        <v>95</v>
      </c>
      <c r="I78" s="139" t="s">
        <v>95</v>
      </c>
    </row>
    <row r="79" spans="1:17" ht="13.5" customHeight="1" x14ac:dyDescent="0.2">
      <c r="A79" s="73"/>
      <c r="B79" s="74"/>
      <c r="C79" s="140" t="s">
        <v>98</v>
      </c>
      <c r="D79" s="141"/>
      <c r="E79" s="142"/>
      <c r="F79" s="139" t="s">
        <v>99</v>
      </c>
      <c r="G79" s="139" t="s">
        <v>99</v>
      </c>
      <c r="H79" s="139" t="s">
        <v>99</v>
      </c>
      <c r="I79" s="139" t="s">
        <v>99</v>
      </c>
      <c r="J79" s="76" t="s">
        <v>13</v>
      </c>
    </row>
    <row r="80" spans="1:17" ht="13.5" customHeight="1" x14ac:dyDescent="0.2">
      <c r="A80" s="73"/>
      <c r="B80" s="74"/>
      <c r="C80" s="140" t="s">
        <v>100</v>
      </c>
      <c r="D80" s="141"/>
      <c r="E80" s="142"/>
      <c r="F80" s="139" t="s">
        <v>93</v>
      </c>
      <c r="G80" s="143"/>
      <c r="H80" s="143"/>
      <c r="I80" s="139" t="s">
        <v>99</v>
      </c>
      <c r="J80" s="76" t="s">
        <v>13</v>
      </c>
    </row>
    <row r="81" spans="1:10" x14ac:dyDescent="0.2">
      <c r="A81" s="73"/>
      <c r="B81" s="74"/>
      <c r="C81" s="140" t="s">
        <v>101</v>
      </c>
      <c r="D81" s="141"/>
      <c r="E81" s="142"/>
      <c r="F81" s="139" t="s">
        <v>93</v>
      </c>
      <c r="G81" s="139" t="s">
        <v>93</v>
      </c>
      <c r="H81" s="143"/>
      <c r="I81" s="139" t="s">
        <v>93</v>
      </c>
    </row>
    <row r="82" spans="1:10" x14ac:dyDescent="0.2">
      <c r="A82" s="73"/>
      <c r="B82" s="74"/>
      <c r="C82" s="140" t="s">
        <v>102</v>
      </c>
      <c r="D82" s="141"/>
      <c r="E82" s="142"/>
      <c r="F82" s="139" t="s">
        <v>93</v>
      </c>
      <c r="G82" s="139" t="s">
        <v>93</v>
      </c>
      <c r="H82" s="143"/>
      <c r="I82" s="139" t="s">
        <v>93</v>
      </c>
    </row>
    <row r="83" spans="1:10" x14ac:dyDescent="0.2">
      <c r="A83" s="73"/>
      <c r="B83" s="74"/>
      <c r="C83" s="140" t="s">
        <v>103</v>
      </c>
      <c r="D83" s="141"/>
      <c r="E83" s="142"/>
      <c r="F83" s="139" t="s">
        <v>93</v>
      </c>
      <c r="G83" s="139" t="s">
        <v>93</v>
      </c>
      <c r="H83" s="143"/>
      <c r="I83" s="139" t="s">
        <v>93</v>
      </c>
    </row>
    <row r="84" spans="1:10" x14ac:dyDescent="0.2">
      <c r="A84" s="73"/>
      <c r="B84" s="74"/>
      <c r="C84" s="140" t="s">
        <v>104</v>
      </c>
      <c r="D84" s="141"/>
      <c r="E84" s="142"/>
      <c r="F84" s="139" t="s">
        <v>93</v>
      </c>
      <c r="G84" s="139" t="s">
        <v>93</v>
      </c>
      <c r="H84" s="143"/>
      <c r="I84" s="139" t="s">
        <v>93</v>
      </c>
    </row>
    <row r="85" spans="1:10" x14ac:dyDescent="0.2">
      <c r="A85" s="73"/>
      <c r="B85" s="74"/>
      <c r="C85" s="140" t="s">
        <v>105</v>
      </c>
      <c r="D85" s="141"/>
      <c r="E85" s="142"/>
      <c r="F85" s="139" t="s">
        <v>93</v>
      </c>
      <c r="G85" s="139" t="s">
        <v>93</v>
      </c>
      <c r="H85" s="143"/>
      <c r="I85" s="139" t="s">
        <v>93</v>
      </c>
    </row>
    <row r="86" spans="1:10" x14ac:dyDescent="0.2">
      <c r="A86" s="73"/>
      <c r="B86" s="74"/>
      <c r="C86" s="140" t="s">
        <v>106</v>
      </c>
      <c r="D86" s="141"/>
      <c r="E86" s="142"/>
      <c r="F86" s="139" t="s">
        <v>93</v>
      </c>
      <c r="G86" s="139" t="s">
        <v>93</v>
      </c>
      <c r="H86" s="143"/>
      <c r="I86" s="139" t="s">
        <v>93</v>
      </c>
    </row>
    <row r="87" spans="1:10" x14ac:dyDescent="0.2">
      <c r="A87" s="73"/>
      <c r="B87" s="74"/>
      <c r="C87" s="140" t="s">
        <v>107</v>
      </c>
      <c r="D87" s="141"/>
      <c r="E87" s="142"/>
      <c r="F87" s="139" t="s">
        <v>93</v>
      </c>
      <c r="G87" s="139" t="s">
        <v>93</v>
      </c>
      <c r="H87" s="139" t="s">
        <v>108</v>
      </c>
      <c r="I87" s="139" t="s">
        <v>93</v>
      </c>
      <c r="J87" s="76" t="s">
        <v>13</v>
      </c>
    </row>
    <row r="88" spans="1:10" x14ac:dyDescent="0.2">
      <c r="A88" s="73"/>
      <c r="B88" s="74"/>
      <c r="C88" s="140" t="s">
        <v>109</v>
      </c>
      <c r="D88" s="141"/>
      <c r="E88" s="142"/>
      <c r="F88" s="139" t="s">
        <v>93</v>
      </c>
      <c r="G88" s="143"/>
      <c r="H88" s="139" t="s">
        <v>99</v>
      </c>
      <c r="I88" s="139" t="s">
        <v>99</v>
      </c>
      <c r="J88" s="76" t="s">
        <v>13</v>
      </c>
    </row>
    <row r="89" spans="1:10" x14ac:dyDescent="0.2">
      <c r="A89" s="73"/>
      <c r="B89" s="74"/>
      <c r="C89" s="140" t="s">
        <v>110</v>
      </c>
      <c r="D89" s="141"/>
      <c r="E89" s="142"/>
      <c r="F89" s="139" t="s">
        <v>95</v>
      </c>
      <c r="G89" s="143"/>
      <c r="H89" s="139" t="s">
        <v>111</v>
      </c>
      <c r="I89" s="139" t="s">
        <v>111</v>
      </c>
    </row>
    <row r="90" spans="1:10" x14ac:dyDescent="0.2">
      <c r="A90" s="73"/>
      <c r="B90" s="74"/>
      <c r="C90" s="74"/>
      <c r="D90" s="74"/>
      <c r="E90" s="137"/>
      <c r="F90" s="74"/>
      <c r="G90" s="74"/>
      <c r="H90" s="125"/>
    </row>
    <row r="91" spans="1:10" x14ac:dyDescent="0.2">
      <c r="A91" s="73"/>
      <c r="B91" s="74"/>
      <c r="C91" s="74"/>
      <c r="D91" s="74"/>
      <c r="E91" s="137"/>
      <c r="F91" s="74"/>
      <c r="G91" s="74"/>
      <c r="H91" s="125"/>
    </row>
    <row r="92" spans="1:10" x14ac:dyDescent="0.2">
      <c r="A92" s="73"/>
      <c r="B92" s="74"/>
      <c r="C92" s="74"/>
      <c r="D92" s="74"/>
      <c r="E92" s="137"/>
      <c r="F92" s="74"/>
      <c r="G92" s="74"/>
      <c r="H92" s="125"/>
    </row>
    <row r="93" spans="1:10" x14ac:dyDescent="0.2">
      <c r="A93" s="73"/>
      <c r="B93" s="74"/>
      <c r="C93" s="74"/>
      <c r="D93" s="74"/>
      <c r="E93" s="137"/>
      <c r="F93" s="74"/>
      <c r="G93" s="74"/>
      <c r="H93" s="125"/>
    </row>
    <row r="94" spans="1:10" x14ac:dyDescent="0.2">
      <c r="A94" s="73"/>
      <c r="B94" s="74"/>
      <c r="C94" s="74"/>
      <c r="D94" s="74"/>
      <c r="E94" s="137"/>
      <c r="F94" s="74"/>
      <c r="G94" s="74"/>
      <c r="H94" s="125"/>
    </row>
    <row r="95" spans="1:10" x14ac:dyDescent="0.2">
      <c r="A95" s="73"/>
      <c r="B95" s="74"/>
      <c r="C95" s="74"/>
      <c r="D95" s="74"/>
      <c r="E95" s="137"/>
      <c r="F95" s="74"/>
      <c r="G95" s="74"/>
      <c r="H95" s="125"/>
    </row>
    <row r="96" spans="1:10" x14ac:dyDescent="0.2">
      <c r="A96" s="73"/>
      <c r="B96" s="74"/>
      <c r="C96" s="74"/>
      <c r="D96" s="74"/>
      <c r="E96" s="137"/>
      <c r="F96" s="74"/>
      <c r="G96" s="74"/>
      <c r="H96" s="125"/>
    </row>
    <row r="97" spans="1:8" x14ac:dyDescent="0.2">
      <c r="A97" s="73"/>
      <c r="B97" s="74"/>
      <c r="C97" s="74"/>
      <c r="D97" s="74"/>
      <c r="E97" s="137"/>
      <c r="F97" s="74"/>
      <c r="G97" s="74"/>
      <c r="H97" s="125"/>
    </row>
    <row r="98" spans="1:8" x14ac:dyDescent="0.2">
      <c r="A98" s="73"/>
      <c r="B98" s="74"/>
      <c r="C98" s="74"/>
      <c r="D98" s="74"/>
      <c r="E98" s="137"/>
      <c r="F98" s="74"/>
      <c r="G98" s="74"/>
      <c r="H98" s="125"/>
    </row>
    <row r="99" spans="1:8" x14ac:dyDescent="0.2">
      <c r="A99" s="73"/>
      <c r="B99" s="74"/>
      <c r="C99" s="74"/>
      <c r="D99" s="74"/>
      <c r="E99" s="137"/>
      <c r="F99" s="74"/>
      <c r="G99" s="74"/>
      <c r="H99" s="125"/>
    </row>
    <row r="100" spans="1:8" x14ac:dyDescent="0.2">
      <c r="A100" s="73"/>
      <c r="B100" s="74"/>
      <c r="C100" s="74"/>
      <c r="D100" s="74"/>
      <c r="E100" s="137"/>
      <c r="F100" s="74"/>
      <c r="G100" s="74"/>
      <c r="H100" s="125"/>
    </row>
    <row r="101" spans="1:8" x14ac:dyDescent="0.2">
      <c r="A101" s="73"/>
      <c r="B101" s="74"/>
      <c r="C101" s="74"/>
      <c r="D101" s="74"/>
      <c r="E101" s="137"/>
      <c r="F101" s="74"/>
      <c r="G101" s="74"/>
      <c r="H101" s="125"/>
    </row>
    <row r="102" spans="1:8" x14ac:dyDescent="0.2">
      <c r="A102" s="73"/>
      <c r="B102" s="74"/>
      <c r="C102" s="74"/>
      <c r="D102" s="74"/>
      <c r="E102" s="137"/>
      <c r="F102" s="74"/>
      <c r="G102" s="74"/>
      <c r="H102" s="125"/>
    </row>
    <row r="103" spans="1:8" x14ac:dyDescent="0.2">
      <c r="A103" s="73"/>
      <c r="B103" s="74"/>
      <c r="C103" s="74"/>
      <c r="D103" s="74"/>
      <c r="E103" s="137"/>
      <c r="F103" s="74"/>
      <c r="G103" s="74"/>
      <c r="H103" s="125"/>
    </row>
    <row r="104" spans="1:8" x14ac:dyDescent="0.2">
      <c r="A104" s="73"/>
      <c r="B104" s="74"/>
      <c r="C104" s="74"/>
      <c r="D104" s="74"/>
      <c r="E104" s="137"/>
      <c r="F104" s="74"/>
      <c r="G104" s="74"/>
      <c r="H104" s="125"/>
    </row>
    <row r="105" spans="1:8" x14ac:dyDescent="0.2">
      <c r="A105" s="73"/>
      <c r="B105" s="74"/>
      <c r="C105" s="74"/>
      <c r="D105" s="74"/>
      <c r="E105" s="137"/>
      <c r="F105" s="74"/>
      <c r="G105" s="74"/>
      <c r="H105" s="125"/>
    </row>
    <row r="106" spans="1:8" x14ac:dyDescent="0.2">
      <c r="A106" s="73"/>
      <c r="B106" s="74"/>
      <c r="C106" s="74"/>
      <c r="D106" s="74"/>
      <c r="E106" s="137"/>
      <c r="F106" s="74"/>
      <c r="G106" s="74"/>
      <c r="H106" s="125"/>
    </row>
    <row r="107" spans="1:8" x14ac:dyDescent="0.2">
      <c r="A107" s="73"/>
      <c r="B107" s="74"/>
      <c r="C107" s="74"/>
      <c r="D107" s="74"/>
      <c r="E107" s="137"/>
      <c r="F107" s="74"/>
      <c r="G107" s="74"/>
      <c r="H107" s="125"/>
    </row>
    <row r="108" spans="1:8" x14ac:dyDescent="0.2">
      <c r="A108" s="73"/>
      <c r="B108" s="74"/>
      <c r="C108" s="74"/>
      <c r="D108" s="74"/>
      <c r="E108" s="137"/>
      <c r="F108" s="74"/>
      <c r="G108" s="74"/>
      <c r="H108" s="125"/>
    </row>
    <row r="109" spans="1:8" x14ac:dyDescent="0.2">
      <c r="A109" s="73"/>
      <c r="B109" s="74"/>
      <c r="C109" s="74"/>
      <c r="D109" s="74"/>
      <c r="E109" s="137"/>
      <c r="F109" s="74"/>
      <c r="G109" s="74"/>
      <c r="H109" s="125"/>
    </row>
    <row r="110" spans="1:8" x14ac:dyDescent="0.2">
      <c r="A110" s="73"/>
      <c r="B110" s="74"/>
      <c r="C110" s="74"/>
      <c r="D110" s="74"/>
      <c r="E110" s="137"/>
      <c r="F110" s="74"/>
      <c r="G110" s="74"/>
      <c r="H110" s="125"/>
    </row>
    <row r="111" spans="1:8" x14ac:dyDescent="0.2">
      <c r="A111" s="73"/>
      <c r="B111" s="74"/>
      <c r="C111" s="74"/>
      <c r="D111" s="74"/>
      <c r="E111" s="137"/>
      <c r="F111" s="74"/>
      <c r="G111" s="74"/>
      <c r="H111" s="125"/>
    </row>
    <row r="112" spans="1:8" x14ac:dyDescent="0.2">
      <c r="A112" s="73"/>
      <c r="B112" s="74"/>
      <c r="C112" s="74"/>
      <c r="D112" s="74"/>
      <c r="E112" s="137"/>
      <c r="F112" s="74"/>
      <c r="G112" s="74"/>
      <c r="H112" s="125"/>
    </row>
    <row r="113" spans="1:8" x14ac:dyDescent="0.2">
      <c r="A113" s="73"/>
      <c r="B113" s="74"/>
      <c r="C113" s="74"/>
      <c r="D113" s="74"/>
      <c r="E113" s="137"/>
      <c r="F113" s="74"/>
      <c r="G113" s="74"/>
      <c r="H113" s="125"/>
    </row>
    <row r="114" spans="1:8" x14ac:dyDescent="0.2">
      <c r="A114" s="73"/>
      <c r="B114" s="74"/>
      <c r="C114" s="74"/>
      <c r="D114" s="74"/>
      <c r="E114" s="137"/>
      <c r="F114" s="74"/>
      <c r="G114" s="74"/>
      <c r="H114" s="125"/>
    </row>
    <row r="115" spans="1:8" x14ac:dyDescent="0.2">
      <c r="A115" s="73"/>
      <c r="B115" s="74"/>
      <c r="C115" s="74"/>
      <c r="D115" s="74"/>
      <c r="E115" s="137"/>
      <c r="F115" s="74"/>
      <c r="G115" s="74"/>
      <c r="H115" s="125"/>
    </row>
    <row r="116" spans="1:8" x14ac:dyDescent="0.2">
      <c r="A116" s="73"/>
      <c r="B116" s="74"/>
      <c r="C116" s="74"/>
      <c r="D116" s="74"/>
      <c r="E116" s="137"/>
      <c r="F116" s="74"/>
      <c r="G116" s="74"/>
      <c r="H116" s="125"/>
    </row>
    <row r="117" spans="1:8" x14ac:dyDescent="0.2">
      <c r="A117" s="73"/>
      <c r="B117" s="74"/>
      <c r="C117" s="74"/>
      <c r="D117" s="74"/>
      <c r="E117" s="137"/>
      <c r="F117" s="74"/>
      <c r="G117" s="74"/>
      <c r="H117" s="125"/>
    </row>
    <row r="118" spans="1:8" x14ac:dyDescent="0.2">
      <c r="A118" s="73"/>
      <c r="B118" s="74"/>
      <c r="C118" s="74"/>
      <c r="D118" s="74"/>
      <c r="E118" s="137"/>
      <c r="F118" s="74"/>
      <c r="G118" s="74"/>
      <c r="H118" s="125"/>
    </row>
    <row r="119" spans="1:8" x14ac:dyDescent="0.2">
      <c r="A119" s="73"/>
      <c r="B119" s="74"/>
      <c r="C119" s="74"/>
      <c r="D119" s="74"/>
      <c r="E119" s="137"/>
      <c r="F119" s="74"/>
      <c r="G119" s="74"/>
      <c r="H119" s="125"/>
    </row>
    <row r="120" spans="1:8" x14ac:dyDescent="0.2">
      <c r="A120" s="73"/>
      <c r="B120" s="74"/>
      <c r="C120" s="74"/>
      <c r="D120" s="74"/>
      <c r="E120" s="137"/>
      <c r="F120" s="74"/>
      <c r="G120" s="74"/>
      <c r="H120" s="125"/>
    </row>
    <row r="121" spans="1:8" x14ac:dyDescent="0.2">
      <c r="A121" s="73"/>
      <c r="B121" s="74"/>
      <c r="C121" s="74"/>
      <c r="D121" s="74"/>
      <c r="E121" s="137"/>
      <c r="F121" s="74"/>
      <c r="G121" s="74"/>
      <c r="H121" s="125"/>
    </row>
    <row r="122" spans="1:8" x14ac:dyDescent="0.2">
      <c r="A122" s="73"/>
      <c r="B122" s="74"/>
      <c r="C122" s="74"/>
      <c r="D122" s="74"/>
      <c r="E122" s="137"/>
      <c r="F122" s="74"/>
      <c r="G122" s="74"/>
      <c r="H122" s="125"/>
    </row>
    <row r="123" spans="1:8" x14ac:dyDescent="0.2">
      <c r="A123" s="73"/>
      <c r="B123" s="74"/>
      <c r="C123" s="74"/>
      <c r="D123" s="74"/>
      <c r="E123" s="137"/>
      <c r="F123" s="74"/>
      <c r="G123" s="74"/>
      <c r="H123" s="125"/>
    </row>
    <row r="124" spans="1:8" x14ac:dyDescent="0.2">
      <c r="A124" s="73"/>
      <c r="B124" s="74"/>
      <c r="C124" s="74"/>
      <c r="D124" s="74"/>
      <c r="E124" s="137"/>
      <c r="F124" s="74"/>
      <c r="G124" s="74"/>
      <c r="H124" s="125"/>
    </row>
    <row r="125" spans="1:8" x14ac:dyDescent="0.2">
      <c r="A125" s="73"/>
      <c r="B125" s="74"/>
      <c r="C125" s="74"/>
      <c r="D125" s="74"/>
      <c r="E125" s="137"/>
      <c r="F125" s="74"/>
      <c r="G125" s="74"/>
      <c r="H125" s="125"/>
    </row>
    <row r="126" spans="1:8" x14ac:dyDescent="0.2">
      <c r="A126" s="73"/>
      <c r="B126" s="74"/>
      <c r="C126" s="74"/>
      <c r="D126" s="74"/>
      <c r="E126" s="137"/>
      <c r="F126" s="74"/>
      <c r="G126" s="74"/>
      <c r="H126" s="125"/>
    </row>
    <row r="127" spans="1:8" x14ac:dyDescent="0.2">
      <c r="A127" s="73"/>
      <c r="B127" s="74"/>
      <c r="C127" s="74"/>
      <c r="D127" s="74"/>
      <c r="E127" s="137"/>
      <c r="F127" s="74"/>
      <c r="G127" s="74"/>
      <c r="H127" s="125"/>
    </row>
    <row r="128" spans="1:8" x14ac:dyDescent="0.2">
      <c r="A128" s="73"/>
      <c r="B128" s="74"/>
      <c r="C128" s="74"/>
      <c r="D128" s="74"/>
      <c r="E128" s="137"/>
      <c r="F128" s="74"/>
      <c r="G128" s="74"/>
      <c r="H128" s="125"/>
    </row>
    <row r="129" spans="1:8" x14ac:dyDescent="0.2">
      <c r="A129" s="73"/>
      <c r="B129" s="74"/>
      <c r="C129" s="74"/>
      <c r="D129" s="74"/>
      <c r="E129" s="137"/>
      <c r="F129" s="74"/>
      <c r="G129" s="74"/>
      <c r="H129" s="125"/>
    </row>
    <row r="130" spans="1:8" x14ac:dyDescent="0.2">
      <c r="A130" s="73"/>
      <c r="B130" s="74"/>
      <c r="C130" s="74"/>
      <c r="D130" s="74"/>
      <c r="E130" s="137"/>
      <c r="F130" s="74"/>
      <c r="G130" s="74"/>
      <c r="H130" s="125"/>
    </row>
    <row r="131" spans="1:8" x14ac:dyDescent="0.2">
      <c r="A131" s="73"/>
      <c r="B131" s="74"/>
      <c r="C131" s="74"/>
      <c r="D131" s="74"/>
      <c r="E131" s="137"/>
      <c r="F131" s="74"/>
      <c r="G131" s="74"/>
      <c r="H131" s="125"/>
    </row>
    <row r="132" spans="1:8" x14ac:dyDescent="0.2">
      <c r="A132" s="73"/>
      <c r="B132" s="74"/>
      <c r="C132" s="74"/>
      <c r="D132" s="74"/>
      <c r="E132" s="137"/>
      <c r="F132" s="74"/>
      <c r="G132" s="74"/>
      <c r="H132" s="125"/>
    </row>
    <row r="133" spans="1:8" x14ac:dyDescent="0.2">
      <c r="A133" s="73"/>
      <c r="B133" s="74"/>
      <c r="C133" s="74"/>
      <c r="D133" s="74"/>
      <c r="E133" s="137"/>
      <c r="F133" s="74"/>
      <c r="G133" s="74"/>
      <c r="H133" s="125"/>
    </row>
    <row r="134" spans="1:8" x14ac:dyDescent="0.2">
      <c r="A134" s="73"/>
      <c r="B134" s="74"/>
      <c r="C134" s="74"/>
      <c r="D134" s="74"/>
      <c r="E134" s="137"/>
      <c r="F134" s="74"/>
      <c r="G134" s="74"/>
      <c r="H134" s="125"/>
    </row>
    <row r="135" spans="1:8" x14ac:dyDescent="0.2">
      <c r="A135" s="73"/>
      <c r="B135" s="74"/>
      <c r="C135" s="74"/>
      <c r="D135" s="74"/>
      <c r="E135" s="137"/>
      <c r="F135" s="74"/>
      <c r="G135" s="74"/>
      <c r="H135" s="125"/>
    </row>
    <row r="136" spans="1:8" x14ac:dyDescent="0.2">
      <c r="A136" s="73"/>
      <c r="B136" s="74"/>
      <c r="C136" s="74"/>
      <c r="D136" s="74"/>
      <c r="E136" s="137"/>
      <c r="F136" s="74"/>
      <c r="G136" s="74"/>
      <c r="H136" s="125"/>
    </row>
    <row r="137" spans="1:8" x14ac:dyDescent="0.2">
      <c r="A137" s="73"/>
      <c r="B137" s="74"/>
      <c r="C137" s="74"/>
      <c r="D137" s="74"/>
      <c r="E137" s="137"/>
      <c r="F137" s="74"/>
      <c r="G137" s="74"/>
      <c r="H137" s="125"/>
    </row>
    <row r="138" spans="1:8" x14ac:dyDescent="0.2">
      <c r="A138" s="73"/>
      <c r="B138" s="74"/>
      <c r="C138" s="74"/>
      <c r="D138" s="74"/>
      <c r="E138" s="137"/>
      <c r="F138" s="74"/>
      <c r="G138" s="74"/>
      <c r="H138" s="125"/>
    </row>
    <row r="139" spans="1:8" x14ac:dyDescent="0.2">
      <c r="A139" s="73"/>
      <c r="B139" s="74"/>
      <c r="C139" s="74"/>
      <c r="D139" s="74"/>
      <c r="E139" s="137"/>
      <c r="F139" s="74"/>
      <c r="G139" s="74"/>
      <c r="H139" s="125"/>
    </row>
    <row r="140" spans="1:8" x14ac:dyDescent="0.2">
      <c r="A140" s="73"/>
      <c r="B140" s="74"/>
      <c r="C140" s="74"/>
      <c r="D140" s="74"/>
      <c r="E140" s="137"/>
      <c r="F140" s="74"/>
      <c r="G140" s="74"/>
      <c r="H140" s="125"/>
    </row>
    <row r="141" spans="1:8" x14ac:dyDescent="0.2">
      <c r="A141" s="73"/>
      <c r="B141" s="74"/>
      <c r="C141" s="74"/>
      <c r="D141" s="74"/>
      <c r="E141" s="74"/>
      <c r="F141" s="74"/>
      <c r="G141" s="74"/>
      <c r="H141" s="125"/>
    </row>
    <row r="142" spans="1:8" x14ac:dyDescent="0.2">
      <c r="A142" s="73"/>
      <c r="B142" s="74"/>
      <c r="C142" s="74"/>
      <c r="D142" s="74"/>
      <c r="E142" s="74"/>
      <c r="F142" s="74"/>
      <c r="G142" s="74"/>
      <c r="H142" s="125"/>
    </row>
    <row r="143" spans="1:8" x14ac:dyDescent="0.2">
      <c r="A143" s="73"/>
      <c r="B143" s="74"/>
      <c r="C143" s="74"/>
      <c r="D143" s="74"/>
      <c r="E143" s="74"/>
      <c r="F143" s="74"/>
      <c r="G143" s="74"/>
      <c r="H143" s="125"/>
    </row>
    <row r="144" spans="1:8" x14ac:dyDescent="0.2">
      <c r="A144" s="73"/>
      <c r="B144" s="74"/>
      <c r="C144" s="74"/>
      <c r="D144" s="74"/>
      <c r="E144" s="74"/>
      <c r="F144" s="74"/>
      <c r="G144" s="74"/>
      <c r="H144" s="125"/>
    </row>
    <row r="145" spans="1:8" x14ac:dyDescent="0.2">
      <c r="A145" s="73"/>
      <c r="B145" s="74"/>
      <c r="C145" s="74"/>
      <c r="D145" s="74"/>
      <c r="E145" s="74"/>
      <c r="F145" s="74"/>
      <c r="G145" s="74"/>
      <c r="H145" s="125"/>
    </row>
    <row r="146" spans="1:8" x14ac:dyDescent="0.2">
      <c r="A146" s="73"/>
      <c r="B146" s="74"/>
      <c r="C146" s="74"/>
      <c r="D146" s="74"/>
      <c r="E146" s="74"/>
      <c r="F146" s="74"/>
      <c r="G146" s="74"/>
      <c r="H146" s="125"/>
    </row>
    <row r="147" spans="1:8" x14ac:dyDescent="0.2">
      <c r="A147" s="73"/>
      <c r="B147" s="74"/>
      <c r="C147" s="74"/>
      <c r="D147" s="74"/>
      <c r="E147" s="74"/>
      <c r="F147" s="74"/>
      <c r="G147" s="74"/>
      <c r="H147" s="125"/>
    </row>
  </sheetData>
  <sheetProtection sheet="1" insertHyperlinks="0" autoFilter="0" pivotTables="0"/>
  <mergeCells count="4">
    <mergeCell ref="B2:E3"/>
    <mergeCell ref="C4:E4"/>
    <mergeCell ref="C5:E5"/>
    <mergeCell ref="C7:E7"/>
  </mergeCells>
  <dataValidations disablePrompts="1" count="4">
    <dataValidation type="list" allowBlank="1" showInputMessage="1" showErrorMessage="1" sqref="D10:D15 D21:D26 D32:D36 D51:D54" xr:uid="{A6650432-0CE8-4AE7-8204-21A6745652C9}">
      <formula1>"h, Stk, psch"</formula1>
    </dataValidation>
    <dataValidation type="decimal" operator="greaterThan" allowBlank="1" showInputMessage="1" showErrorMessage="1" sqref="F45 E56 C10:C15 C21:C26 C32:C36 E51:E54 C51:C54 E21:E26 E32:E36 G3:G6 E17 E28 E47 E10:E15" xr:uid="{E036CBE1-4F84-43F3-9832-935B444074E9}">
      <formula1>0</formula1>
    </dataValidation>
    <dataValidation type="decimal" allowBlank="1" showInputMessage="1" showErrorMessage="1" sqref="E19 E30 E49 E58" xr:uid="{2EA15C3F-158E-477A-96B5-8B170A633BB2}">
      <formula1>-1</formula1>
      <formula2>1</formula2>
    </dataValidation>
    <dataValidation type="list" allowBlank="1" showInputMessage="1" showErrorMessage="1" sqref="C4:E4" xr:uid="{993E793D-0BB7-4D24-849B-30AA1A2B7077}">
      <formula1>$C$74:$C$89</formula1>
    </dataValidation>
  </dataValidations>
  <pageMargins left="0.70866141732283472" right="0.39370078740157483" top="0.59055118110236227" bottom="0.23622047244094491" header="0.19685039370078741" footer="0.19685039370078741"/>
  <pageSetup paperSize="9" scale="70" orientation="portrait" horizontalDpi="300" verticalDpi="300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9F178C-29B0-47F1-83B6-7DC5B23033D7}">
  <sheetPr>
    <pageSetUpPr fitToPage="1"/>
  </sheetPr>
  <dimension ref="A1:Q147"/>
  <sheetViews>
    <sheetView zoomScaleNormal="100" workbookViewId="0">
      <selection activeCell="C7" sqref="C7:E7"/>
    </sheetView>
  </sheetViews>
  <sheetFormatPr baseColWidth="10" defaultColWidth="11.42578125" defaultRowHeight="12.75" x14ac:dyDescent="0.2"/>
  <cols>
    <col min="1" max="1" width="2.85546875" style="144" bestFit="1" customWidth="1"/>
    <col min="2" max="2" width="35.42578125" style="145" customWidth="1"/>
    <col min="3" max="3" width="7.5703125" style="145" customWidth="1"/>
    <col min="4" max="4" width="6.7109375" style="145" customWidth="1"/>
    <col min="5" max="5" width="29" style="145" customWidth="1"/>
    <col min="6" max="6" width="19.5703125" style="145" customWidth="1"/>
    <col min="7" max="7" width="29.7109375" style="145" customWidth="1"/>
    <col min="8" max="8" width="22" style="75" customWidth="1"/>
    <col min="9" max="9" width="12.5703125" style="76" bestFit="1" customWidth="1"/>
    <col min="10" max="17" width="11.42578125" style="76" customWidth="1"/>
    <col min="18" max="18" width="11.42578125" style="122" customWidth="1"/>
    <col min="19" max="16384" width="11.42578125" style="122"/>
  </cols>
  <sheetData>
    <row r="1" spans="1:9" ht="4.5" customHeight="1" x14ac:dyDescent="0.2">
      <c r="A1" s="73"/>
      <c r="B1" s="74"/>
      <c r="C1" s="74"/>
      <c r="D1" s="74"/>
      <c r="E1" s="74"/>
      <c r="F1" s="74"/>
      <c r="G1" s="74"/>
    </row>
    <row r="2" spans="1:9" ht="15" customHeight="1" x14ac:dyDescent="0.2">
      <c r="A2" s="73"/>
      <c r="B2" s="213" t="s">
        <v>0</v>
      </c>
      <c r="C2" s="214"/>
      <c r="D2" s="214"/>
      <c r="E2" s="215"/>
      <c r="F2" s="77" t="s">
        <v>1</v>
      </c>
      <c r="G2" s="78"/>
      <c r="H2" s="79"/>
    </row>
    <row r="3" spans="1:9" ht="15" customHeight="1" x14ac:dyDescent="0.2">
      <c r="A3" s="80"/>
      <c r="B3" s="214"/>
      <c r="C3" s="214"/>
      <c r="D3" s="214"/>
      <c r="E3" s="215"/>
      <c r="F3" s="81" t="str">
        <f>IF(OR(C4=C75,C4="")=TRUE,"",IF(OR(C4=C81,C4=C82,C4=C83,C4=C84,C4=C85,C4=C86,C4=C89)=FALSE,"Aufbaulänge [m]","Aufbau [St]"))</f>
        <v>Aufbau [St]</v>
      </c>
      <c r="G3" s="11"/>
      <c r="H3" s="82"/>
    </row>
    <row r="4" spans="1:9" ht="15" customHeight="1" x14ac:dyDescent="0.2">
      <c r="A4" s="73"/>
      <c r="B4" s="83" t="s">
        <v>2</v>
      </c>
      <c r="C4" s="216" t="s">
        <v>101</v>
      </c>
      <c r="D4" s="217"/>
      <c r="E4" s="218"/>
      <c r="F4" s="81" t="str">
        <f>IF(OR(C4=C75,C4="")=TRUE,"",IF(OR(C4=C81,C4=C82,C4=C83,C4=C84,C4=C85,C4=C86,C4=C89)=FALSE,"Umbaulänge [m]","Umsetzen [St]"))</f>
        <v>Umsetzen [St]</v>
      </c>
      <c r="G4" s="11"/>
      <c r="H4" s="82"/>
    </row>
    <row r="5" spans="1:9" ht="15" customHeight="1" x14ac:dyDescent="0.2">
      <c r="A5" s="73"/>
      <c r="B5" s="84" t="s">
        <v>3</v>
      </c>
      <c r="C5" s="219" t="s">
        <v>186</v>
      </c>
      <c r="D5" s="220"/>
      <c r="E5" s="221"/>
      <c r="F5" s="85" t="str">
        <f>IF(OR(C4=C75,C4="")=TRUE,"",IF(OR(C4=C78)=FALSE,"","Betriebszeit [h]"))</f>
        <v/>
      </c>
      <c r="G5" s="11"/>
      <c r="H5" s="82"/>
    </row>
    <row r="6" spans="1:9" ht="15" customHeight="1" x14ac:dyDescent="0.2">
      <c r="A6" s="73"/>
      <c r="B6" s="84"/>
      <c r="C6" s="148"/>
      <c r="D6" s="149"/>
      <c r="E6" s="150"/>
      <c r="F6" s="86" t="str">
        <f>IF(OR(C4=C75,C4="")=TRUE,"",IF(OR(C4=C78)=TRUE,"Anzahl d. Bediener (Aufb.): ",""))</f>
        <v/>
      </c>
      <c r="G6" s="183"/>
      <c r="H6" s="82"/>
    </row>
    <row r="7" spans="1:9" ht="52.5" customHeight="1" x14ac:dyDescent="0.2">
      <c r="A7" s="73"/>
      <c r="B7" s="87" t="s">
        <v>4</v>
      </c>
      <c r="C7" s="222" t="s">
        <v>187</v>
      </c>
      <c r="D7" s="223"/>
      <c r="E7" s="224"/>
      <c r="F7" s="88" t="s">
        <v>5</v>
      </c>
      <c r="G7" s="89" t="s">
        <v>6</v>
      </c>
      <c r="H7" s="82"/>
    </row>
    <row r="8" spans="1:9" ht="4.5" customHeight="1" thickBot="1" x14ac:dyDescent="0.25">
      <c r="A8" s="73"/>
      <c r="B8" s="74"/>
      <c r="C8" s="74"/>
      <c r="D8" s="74"/>
      <c r="E8" s="90"/>
      <c r="F8" s="74"/>
      <c r="G8" s="74"/>
      <c r="H8" s="82"/>
    </row>
    <row r="9" spans="1:9" ht="15" customHeight="1" x14ac:dyDescent="0.2">
      <c r="A9" s="91">
        <v>1</v>
      </c>
      <c r="B9" s="92" t="s">
        <v>7</v>
      </c>
      <c r="C9" s="93" t="s">
        <v>8</v>
      </c>
      <c r="D9" s="93" t="s">
        <v>9</v>
      </c>
      <c r="E9" s="93" t="s">
        <v>10</v>
      </c>
      <c r="F9" s="93" t="s">
        <v>11</v>
      </c>
      <c r="G9" s="94" t="s">
        <v>12</v>
      </c>
      <c r="H9" s="82"/>
      <c r="I9" s="76" t="s">
        <v>13</v>
      </c>
    </row>
    <row r="10" spans="1:9" ht="15" customHeight="1" x14ac:dyDescent="0.2">
      <c r="A10" s="91">
        <v>2</v>
      </c>
      <c r="B10" s="95" t="s">
        <v>14</v>
      </c>
      <c r="C10" s="96"/>
      <c r="D10" s="97"/>
      <c r="E10" s="14"/>
      <c r="F10" s="52">
        <f>C10*E10</f>
        <v>0</v>
      </c>
      <c r="G10" s="147"/>
      <c r="H10" s="82"/>
    </row>
    <row r="11" spans="1:9" ht="15" customHeight="1" x14ac:dyDescent="0.2">
      <c r="A11" s="91">
        <v>3</v>
      </c>
      <c r="B11" s="98" t="s">
        <v>15</v>
      </c>
      <c r="C11" s="96"/>
      <c r="D11" s="97"/>
      <c r="E11" s="14"/>
      <c r="F11" s="52">
        <f t="shared" ref="F11:F15" si="0">C11*E11</f>
        <v>0</v>
      </c>
      <c r="G11" s="99"/>
      <c r="H11" s="82"/>
    </row>
    <row r="12" spans="1:9" ht="15" customHeight="1" x14ac:dyDescent="0.2">
      <c r="A12" s="91">
        <v>4</v>
      </c>
      <c r="B12" s="98" t="s">
        <v>16</v>
      </c>
      <c r="C12" s="96"/>
      <c r="D12" s="97"/>
      <c r="E12" s="14"/>
      <c r="F12" s="52">
        <f t="shared" si="0"/>
        <v>0</v>
      </c>
      <c r="G12" s="99"/>
      <c r="H12" s="82"/>
    </row>
    <row r="13" spans="1:9" ht="15" customHeight="1" x14ac:dyDescent="0.2">
      <c r="A13" s="91">
        <v>5</v>
      </c>
      <c r="B13" s="98" t="s">
        <v>17</v>
      </c>
      <c r="C13" s="96"/>
      <c r="D13" s="97"/>
      <c r="E13" s="14"/>
      <c r="F13" s="52">
        <f t="shared" si="0"/>
        <v>0</v>
      </c>
      <c r="G13" s="99"/>
      <c r="H13" s="82"/>
    </row>
    <row r="14" spans="1:9" ht="15" customHeight="1" x14ac:dyDescent="0.2">
      <c r="A14" s="91">
        <v>6</v>
      </c>
      <c r="B14" s="98" t="s">
        <v>18</v>
      </c>
      <c r="C14" s="96"/>
      <c r="D14" s="97"/>
      <c r="E14" s="14"/>
      <c r="F14" s="52">
        <f t="shared" si="0"/>
        <v>0</v>
      </c>
      <c r="G14" s="99"/>
      <c r="H14" s="82"/>
      <c r="I14" s="76" t="s">
        <v>13</v>
      </c>
    </row>
    <row r="15" spans="1:9" ht="15" customHeight="1" thickBot="1" x14ac:dyDescent="0.25">
      <c r="A15" s="91">
        <v>7</v>
      </c>
      <c r="B15" s="100" t="s">
        <v>19</v>
      </c>
      <c r="C15" s="101"/>
      <c r="D15" s="102"/>
      <c r="E15" s="15"/>
      <c r="F15" s="57">
        <f t="shared" si="0"/>
        <v>0</v>
      </c>
      <c r="G15" s="103"/>
      <c r="H15" s="104" t="s">
        <v>20</v>
      </c>
    </row>
    <row r="16" spans="1:9" ht="15" customHeight="1" thickTop="1" x14ac:dyDescent="0.2">
      <c r="A16" s="91">
        <v>8</v>
      </c>
      <c r="B16" s="105" t="s">
        <v>21</v>
      </c>
      <c r="C16" s="106"/>
      <c r="D16" s="107"/>
      <c r="E16" s="18"/>
      <c r="F16" s="52">
        <f>SUM(F10:F15)</f>
        <v>0</v>
      </c>
      <c r="G16" s="108" t="s">
        <v>22</v>
      </c>
      <c r="H16" s="109" t="s">
        <v>23</v>
      </c>
    </row>
    <row r="17" spans="1:17" ht="15" customHeight="1" thickBot="1" x14ac:dyDescent="0.25">
      <c r="A17" s="91">
        <v>9</v>
      </c>
      <c r="B17" s="110" t="s">
        <v>24</v>
      </c>
      <c r="C17" s="111"/>
      <c r="D17" s="112"/>
      <c r="E17" s="21"/>
      <c r="F17" s="52">
        <f>E17*F16</f>
        <v>0</v>
      </c>
      <c r="G17" s="113" t="s">
        <v>25</v>
      </c>
      <c r="H17" s="210" t="s">
        <v>26</v>
      </c>
    </row>
    <row r="18" spans="1:17" ht="15" customHeight="1" x14ac:dyDescent="0.2">
      <c r="A18" s="91">
        <v>10</v>
      </c>
      <c r="B18" s="110" t="s">
        <v>27</v>
      </c>
      <c r="C18" s="111"/>
      <c r="D18" s="115"/>
      <c r="E18" s="23"/>
      <c r="F18" s="60">
        <f>F16+F17</f>
        <v>0</v>
      </c>
      <c r="G18" s="175" t="str">
        <f>IF(G3=0,"",(F18+F19)/G3)</f>
        <v/>
      </c>
      <c r="H18" s="116" t="s">
        <v>28</v>
      </c>
    </row>
    <row r="19" spans="1:17" s="3" customFormat="1" ht="15" customHeight="1" thickBot="1" x14ac:dyDescent="0.25">
      <c r="A19" s="4">
        <v>11</v>
      </c>
      <c r="B19" s="59" t="s">
        <v>29</v>
      </c>
      <c r="C19" s="168" t="s">
        <v>30</v>
      </c>
      <c r="D19" s="170"/>
      <c r="E19" s="171"/>
      <c r="F19" s="60">
        <f>F18*E19</f>
        <v>0</v>
      </c>
      <c r="G19" s="172" t="str">
        <f>IF(OR(C4=C75,C4="")=TRUE,"",IF(OR(C4=C81,C4=C82,C4=C83,C4=C84,C4=C85,C4=C86,C4=C89)=FALSE,"[EUR/m]","[EUR/St]"))</f>
        <v>[EUR/St]</v>
      </c>
      <c r="H19" s="173" t="s">
        <v>31</v>
      </c>
      <c r="I19" s="2"/>
      <c r="J19" s="2"/>
      <c r="K19" s="2"/>
      <c r="L19" s="2"/>
      <c r="M19" s="2"/>
      <c r="N19" s="2"/>
      <c r="O19" s="2"/>
      <c r="P19" s="2"/>
      <c r="Q19" s="2"/>
    </row>
    <row r="20" spans="1:17" ht="15" customHeight="1" x14ac:dyDescent="0.2">
      <c r="A20" s="91">
        <v>12</v>
      </c>
      <c r="B20" s="92" t="s">
        <v>32</v>
      </c>
      <c r="C20" s="93" t="s">
        <v>8</v>
      </c>
      <c r="D20" s="93" t="s">
        <v>9</v>
      </c>
      <c r="E20" s="93" t="s">
        <v>10</v>
      </c>
      <c r="F20" s="93" t="s">
        <v>11</v>
      </c>
      <c r="G20" s="94" t="s">
        <v>12</v>
      </c>
      <c r="H20" s="209"/>
    </row>
    <row r="21" spans="1:17" ht="15" customHeight="1" x14ac:dyDescent="0.2">
      <c r="A21" s="91">
        <v>13</v>
      </c>
      <c r="B21" s="95" t="s">
        <v>14</v>
      </c>
      <c r="C21" s="96"/>
      <c r="D21" s="97"/>
      <c r="E21" s="14"/>
      <c r="F21" s="52">
        <f t="shared" ref="F21:F26" si="1">C21*E21</f>
        <v>0</v>
      </c>
      <c r="G21" s="99"/>
      <c r="H21" s="116"/>
      <c r="I21" s="76" t="s">
        <v>13</v>
      </c>
    </row>
    <row r="22" spans="1:17" ht="15" customHeight="1" x14ac:dyDescent="0.2">
      <c r="A22" s="91">
        <v>14</v>
      </c>
      <c r="B22" s="98" t="s">
        <v>15</v>
      </c>
      <c r="C22" s="96"/>
      <c r="D22" s="97"/>
      <c r="E22" s="14"/>
      <c r="F22" s="52">
        <f t="shared" si="1"/>
        <v>0</v>
      </c>
      <c r="G22" s="99"/>
      <c r="H22" s="116"/>
    </row>
    <row r="23" spans="1:17" ht="15" customHeight="1" x14ac:dyDescent="0.2">
      <c r="A23" s="91">
        <v>15</v>
      </c>
      <c r="B23" s="98" t="s">
        <v>16</v>
      </c>
      <c r="C23" s="96"/>
      <c r="D23" s="97"/>
      <c r="E23" s="14"/>
      <c r="F23" s="52">
        <f t="shared" si="1"/>
        <v>0</v>
      </c>
      <c r="G23" s="99"/>
      <c r="H23" s="116"/>
    </row>
    <row r="24" spans="1:17" ht="15" customHeight="1" x14ac:dyDescent="0.2">
      <c r="A24" s="91">
        <v>16</v>
      </c>
      <c r="B24" s="98" t="s">
        <v>17</v>
      </c>
      <c r="C24" s="96"/>
      <c r="D24" s="97"/>
      <c r="E24" s="14"/>
      <c r="F24" s="52">
        <f t="shared" si="1"/>
        <v>0</v>
      </c>
      <c r="G24" s="99"/>
      <c r="H24" s="116"/>
    </row>
    <row r="25" spans="1:17" ht="15" customHeight="1" x14ac:dyDescent="0.2">
      <c r="A25" s="91">
        <v>17</v>
      </c>
      <c r="B25" s="98" t="s">
        <v>18</v>
      </c>
      <c r="C25" s="96"/>
      <c r="D25" s="97"/>
      <c r="E25" s="14"/>
      <c r="F25" s="52">
        <f t="shared" si="1"/>
        <v>0</v>
      </c>
      <c r="G25" s="99"/>
      <c r="H25" s="116"/>
    </row>
    <row r="26" spans="1:17" ht="15" customHeight="1" thickBot="1" x14ac:dyDescent="0.25">
      <c r="A26" s="91">
        <v>18</v>
      </c>
      <c r="B26" s="100" t="s">
        <v>19</v>
      </c>
      <c r="C26" s="101"/>
      <c r="D26" s="102"/>
      <c r="E26" s="15"/>
      <c r="F26" s="57">
        <f t="shared" si="1"/>
        <v>0</v>
      </c>
      <c r="G26" s="103"/>
      <c r="H26" s="116"/>
    </row>
    <row r="27" spans="1:17" ht="15" customHeight="1" thickTop="1" x14ac:dyDescent="0.2">
      <c r="A27" s="91">
        <v>19</v>
      </c>
      <c r="B27" s="105" t="s">
        <v>21</v>
      </c>
      <c r="C27" s="106"/>
      <c r="D27" s="107"/>
      <c r="E27" s="18"/>
      <c r="F27" s="52">
        <f>SUM(F21:F26)</f>
        <v>0</v>
      </c>
      <c r="G27" s="108" t="s">
        <v>33</v>
      </c>
      <c r="H27" s="109" t="s">
        <v>34</v>
      </c>
    </row>
    <row r="28" spans="1:17" ht="15" customHeight="1" thickBot="1" x14ac:dyDescent="0.25">
      <c r="A28" s="91">
        <v>20</v>
      </c>
      <c r="B28" s="110" t="s">
        <v>24</v>
      </c>
      <c r="C28" s="111"/>
      <c r="D28" s="112"/>
      <c r="E28" s="21"/>
      <c r="F28" s="52">
        <f>E28*F27</f>
        <v>0</v>
      </c>
      <c r="G28" s="113" t="s">
        <v>25</v>
      </c>
      <c r="H28" s="210" t="s">
        <v>35</v>
      </c>
    </row>
    <row r="29" spans="1:17" ht="15" customHeight="1" x14ac:dyDescent="0.2">
      <c r="A29" s="91">
        <v>21</v>
      </c>
      <c r="B29" s="110" t="s">
        <v>27</v>
      </c>
      <c r="C29" s="111"/>
      <c r="D29" s="115"/>
      <c r="E29" s="23"/>
      <c r="F29" s="60">
        <f>F27+F28</f>
        <v>0</v>
      </c>
      <c r="G29" s="175" t="str">
        <f>IF(G4=0,"",(F29+F30)/G4)</f>
        <v/>
      </c>
      <c r="H29" s="116" t="s">
        <v>36</v>
      </c>
    </row>
    <row r="30" spans="1:17" s="3" customFormat="1" ht="15" customHeight="1" thickBot="1" x14ac:dyDescent="0.25">
      <c r="A30" s="4">
        <v>22</v>
      </c>
      <c r="B30" s="59" t="s">
        <v>37</v>
      </c>
      <c r="C30" s="168" t="s">
        <v>30</v>
      </c>
      <c r="D30" s="170"/>
      <c r="E30" s="171"/>
      <c r="F30" s="60">
        <f>F29*E30</f>
        <v>0</v>
      </c>
      <c r="G30" s="172" t="str">
        <f>IF(OR(C4=C75,C4="")=TRUE,"",IF(OR(C4=C81,C4=C82,C4=C83,C4=C84,C4=C85,C4=C86,C4=C89)=FALSE,"[EUR/m]","[EUR/St]"))</f>
        <v>[EUR/St]</v>
      </c>
      <c r="H30" s="173" t="s">
        <v>38</v>
      </c>
      <c r="I30" s="2"/>
      <c r="J30" s="2"/>
      <c r="K30" s="2"/>
      <c r="L30" s="2"/>
      <c r="M30" s="2"/>
      <c r="N30" s="2"/>
      <c r="O30" s="2"/>
      <c r="P30" s="2"/>
      <c r="Q30" s="2"/>
    </row>
    <row r="31" spans="1:17" ht="15" customHeight="1" x14ac:dyDescent="0.2">
      <c r="A31" s="91">
        <v>23</v>
      </c>
      <c r="B31" s="92" t="s">
        <v>39</v>
      </c>
      <c r="C31" s="93" t="s">
        <v>8</v>
      </c>
      <c r="D31" s="93" t="s">
        <v>9</v>
      </c>
      <c r="E31" s="93" t="s">
        <v>10</v>
      </c>
      <c r="F31" s="93" t="s">
        <v>11</v>
      </c>
      <c r="G31" s="94" t="s">
        <v>12</v>
      </c>
      <c r="H31" s="116"/>
    </row>
    <row r="32" spans="1:17" ht="15" customHeight="1" x14ac:dyDescent="0.2">
      <c r="A32" s="91">
        <v>24</v>
      </c>
      <c r="B32" s="117"/>
      <c r="C32" s="96"/>
      <c r="D32" s="97"/>
      <c r="E32" s="14"/>
      <c r="F32" s="52">
        <f>C32*E32</f>
        <v>0</v>
      </c>
      <c r="G32" s="99"/>
      <c r="H32" s="116"/>
      <c r="I32" s="76" t="s">
        <v>13</v>
      </c>
    </row>
    <row r="33" spans="1:8" ht="15" customHeight="1" x14ac:dyDescent="0.2">
      <c r="A33" s="91">
        <v>25</v>
      </c>
      <c r="B33" s="117"/>
      <c r="C33" s="96"/>
      <c r="D33" s="97"/>
      <c r="E33" s="14"/>
      <c r="F33" s="52">
        <f>C33*E33</f>
        <v>0</v>
      </c>
      <c r="G33" s="99"/>
      <c r="H33" s="116"/>
    </row>
    <row r="34" spans="1:8" ht="15" customHeight="1" x14ac:dyDescent="0.2">
      <c r="A34" s="91">
        <v>26</v>
      </c>
      <c r="B34" s="117"/>
      <c r="C34" s="96"/>
      <c r="D34" s="97"/>
      <c r="E34" s="14"/>
      <c r="F34" s="52">
        <f>C34*E34</f>
        <v>0</v>
      </c>
      <c r="G34" s="99"/>
      <c r="H34" s="116"/>
    </row>
    <row r="35" spans="1:8" ht="15" customHeight="1" x14ac:dyDescent="0.2">
      <c r="A35" s="91">
        <v>27</v>
      </c>
      <c r="B35" s="117"/>
      <c r="C35" s="96"/>
      <c r="D35" s="97"/>
      <c r="E35" s="14"/>
      <c r="F35" s="52">
        <f>C35*E35</f>
        <v>0</v>
      </c>
      <c r="G35" s="99"/>
      <c r="H35" s="116"/>
    </row>
    <row r="36" spans="1:8" ht="15" customHeight="1" thickBot="1" x14ac:dyDescent="0.25">
      <c r="A36" s="91">
        <v>28</v>
      </c>
      <c r="B36" s="118"/>
      <c r="C36" s="101"/>
      <c r="D36" s="102"/>
      <c r="E36" s="15"/>
      <c r="F36" s="57">
        <f>C36*E36</f>
        <v>0</v>
      </c>
      <c r="G36" s="103"/>
      <c r="H36" s="116"/>
    </row>
    <row r="37" spans="1:8" ht="15" customHeight="1" thickTop="1" x14ac:dyDescent="0.2">
      <c r="A37" s="91">
        <v>29</v>
      </c>
      <c r="B37" s="105" t="s">
        <v>40</v>
      </c>
      <c r="C37" s="106"/>
      <c r="D37" s="107"/>
      <c r="E37" s="18"/>
      <c r="F37" s="52">
        <f>SUM(F32:F36)</f>
        <v>0</v>
      </c>
      <c r="G37" s="108" t="s">
        <v>41</v>
      </c>
      <c r="H37" s="116" t="s">
        <v>42</v>
      </c>
    </row>
    <row r="38" spans="1:8" ht="15" customHeight="1" x14ac:dyDescent="0.2">
      <c r="A38" s="91">
        <v>30</v>
      </c>
      <c r="B38" s="110" t="s">
        <v>43</v>
      </c>
      <c r="C38" s="111"/>
      <c r="D38" s="112"/>
      <c r="E38" s="21"/>
      <c r="F38" s="52">
        <f>F37*E38</f>
        <v>0</v>
      </c>
      <c r="G38" s="119" t="s">
        <v>44</v>
      </c>
      <c r="H38" s="114" t="s">
        <v>45</v>
      </c>
    </row>
    <row r="39" spans="1:8" ht="15" customHeight="1" x14ac:dyDescent="0.2">
      <c r="A39" s="91">
        <v>31</v>
      </c>
      <c r="B39" s="110" t="s">
        <v>46</v>
      </c>
      <c r="C39" s="111"/>
      <c r="D39" s="115"/>
      <c r="E39" s="23"/>
      <c r="F39" s="52">
        <f>F37+F38</f>
        <v>0</v>
      </c>
      <c r="G39" s="120"/>
      <c r="H39" s="116" t="s">
        <v>47</v>
      </c>
    </row>
    <row r="40" spans="1:8" ht="15" customHeight="1" x14ac:dyDescent="0.2">
      <c r="A40" s="91">
        <v>32</v>
      </c>
      <c r="B40" s="110" t="s">
        <v>48</v>
      </c>
      <c r="C40" s="111"/>
      <c r="D40" s="112"/>
      <c r="E40" s="24"/>
      <c r="F40" s="5" t="s">
        <v>49</v>
      </c>
      <c r="G40" s="120"/>
      <c r="H40" s="116"/>
    </row>
    <row r="41" spans="1:8" ht="15" customHeight="1" x14ac:dyDescent="0.2">
      <c r="A41" s="91">
        <v>33</v>
      </c>
      <c r="B41" s="110" t="s">
        <v>50</v>
      </c>
      <c r="C41" s="111"/>
      <c r="D41" s="112"/>
      <c r="E41" s="21"/>
      <c r="F41" s="52">
        <f>IF(E40=0,0,F39/2*E41+F39/E40*12)</f>
        <v>0</v>
      </c>
      <c r="G41" s="120" t="s">
        <v>51</v>
      </c>
      <c r="H41" s="116" t="s">
        <v>52</v>
      </c>
    </row>
    <row r="42" spans="1:8" ht="15" customHeight="1" x14ac:dyDescent="0.2">
      <c r="A42" s="91">
        <v>34</v>
      </c>
      <c r="B42" s="110" t="s">
        <v>53</v>
      </c>
      <c r="C42" s="111"/>
      <c r="D42" s="112"/>
      <c r="E42" s="24"/>
      <c r="F42" s="52">
        <f>IF(E42=0,0,F41/E42)</f>
        <v>0</v>
      </c>
      <c r="G42" s="120" t="s">
        <v>54</v>
      </c>
      <c r="H42" s="114" t="s">
        <v>55</v>
      </c>
    </row>
    <row r="43" spans="1:8" ht="15" customHeight="1" x14ac:dyDescent="0.2">
      <c r="A43" s="91">
        <v>35</v>
      </c>
      <c r="B43" s="110" t="s">
        <v>56</v>
      </c>
      <c r="C43" s="111"/>
      <c r="D43" s="112"/>
      <c r="E43" s="21"/>
      <c r="F43" s="52">
        <f>E43*F39</f>
        <v>0</v>
      </c>
      <c r="G43" s="120" t="s">
        <v>57</v>
      </c>
      <c r="H43" s="114" t="s">
        <v>58</v>
      </c>
    </row>
    <row r="44" spans="1:8" ht="15" customHeight="1" x14ac:dyDescent="0.2">
      <c r="A44" s="91">
        <v>36</v>
      </c>
      <c r="B44" s="121" t="s">
        <v>59</v>
      </c>
      <c r="C44" s="106"/>
      <c r="D44" s="107"/>
      <c r="E44" s="26"/>
      <c r="F44" s="52">
        <f>IF(E42=0,0,F43/E42)</f>
        <v>0</v>
      </c>
      <c r="G44" s="120" t="s">
        <v>60</v>
      </c>
      <c r="H44" s="114" t="s">
        <v>61</v>
      </c>
    </row>
    <row r="45" spans="1:8" ht="15" customHeight="1" thickBot="1" x14ac:dyDescent="0.25">
      <c r="A45" s="91">
        <v>37</v>
      </c>
      <c r="B45" s="100" t="s">
        <v>62</v>
      </c>
      <c r="C45" s="101"/>
      <c r="D45" s="102"/>
      <c r="E45" s="15"/>
      <c r="F45" s="57">
        <f>C45*E45</f>
        <v>0</v>
      </c>
      <c r="G45" s="182" t="s">
        <v>63</v>
      </c>
      <c r="H45" s="114"/>
    </row>
    <row r="46" spans="1:8" ht="15" customHeight="1" thickTop="1" x14ac:dyDescent="0.2">
      <c r="A46" s="91">
        <v>38</v>
      </c>
      <c r="B46" s="105" t="s">
        <v>21</v>
      </c>
      <c r="C46" s="106"/>
      <c r="D46" s="107"/>
      <c r="E46" s="18"/>
      <c r="F46" s="52">
        <f>F42+F44+F45</f>
        <v>0</v>
      </c>
      <c r="G46" s="108" t="s">
        <v>63</v>
      </c>
      <c r="H46" s="114" t="s">
        <v>64</v>
      </c>
    </row>
    <row r="47" spans="1:8" ht="15" customHeight="1" thickBot="1" x14ac:dyDescent="0.25">
      <c r="A47" s="91">
        <v>39</v>
      </c>
      <c r="B47" s="110" t="s">
        <v>24</v>
      </c>
      <c r="C47" s="111"/>
      <c r="D47" s="112"/>
      <c r="E47" s="21"/>
      <c r="F47" s="52">
        <f>E47*F46</f>
        <v>0</v>
      </c>
      <c r="G47" s="113" t="s">
        <v>25</v>
      </c>
      <c r="H47" s="211" t="s">
        <v>65</v>
      </c>
    </row>
    <row r="48" spans="1:8" ht="15" customHeight="1" x14ac:dyDescent="0.2">
      <c r="A48" s="91">
        <v>40</v>
      </c>
      <c r="B48" s="110" t="s">
        <v>27</v>
      </c>
      <c r="C48" s="111"/>
      <c r="D48" s="115"/>
      <c r="E48" s="23"/>
      <c r="F48" s="60">
        <f>F46+F47</f>
        <v>0</v>
      </c>
      <c r="G48" s="175" t="str">
        <f>IF(F48=0,"",(F48+F49)/G3)</f>
        <v/>
      </c>
      <c r="H48" s="114" t="s">
        <v>66</v>
      </c>
    </row>
    <row r="49" spans="1:17" s="3" customFormat="1" ht="15" customHeight="1" thickBot="1" x14ac:dyDescent="0.25">
      <c r="A49" s="4">
        <v>41</v>
      </c>
      <c r="B49" s="59" t="s">
        <v>37</v>
      </c>
      <c r="C49" s="168" t="s">
        <v>30</v>
      </c>
      <c r="D49" s="170"/>
      <c r="E49" s="171"/>
      <c r="F49" s="60">
        <f>F48*E49</f>
        <v>0</v>
      </c>
      <c r="G49" s="172" t="str">
        <f>IF(C4="","",IF(OR(C4=C75,C4=C81,C4=C82,C4=C83,C4=C84,C4=C85,C4=C86,C4=C89)=FALSE,"[EUR/m*d]","[EUR/St*d]"))</f>
        <v>[EUR/St*d]</v>
      </c>
      <c r="H49" s="173" t="s">
        <v>67</v>
      </c>
      <c r="I49" s="2"/>
      <c r="J49" s="2"/>
      <c r="K49" s="2"/>
      <c r="L49" s="2"/>
      <c r="M49" s="2"/>
      <c r="N49" s="2"/>
      <c r="O49" s="2"/>
      <c r="P49" s="2"/>
      <c r="Q49" s="2"/>
    </row>
    <row r="50" spans="1:17" ht="15" customHeight="1" thickBot="1" x14ac:dyDescent="0.25">
      <c r="A50" s="91">
        <v>42</v>
      </c>
      <c r="B50" s="92" t="s">
        <v>68</v>
      </c>
      <c r="C50" s="93" t="s">
        <v>8</v>
      </c>
      <c r="D50" s="93" t="s">
        <v>9</v>
      </c>
      <c r="E50" s="93" t="s">
        <v>10</v>
      </c>
      <c r="F50" s="93" t="s">
        <v>11</v>
      </c>
      <c r="G50" s="146" t="s">
        <v>12</v>
      </c>
      <c r="H50" s="116"/>
    </row>
    <row r="51" spans="1:17" ht="15" customHeight="1" x14ac:dyDescent="0.2">
      <c r="A51" s="91">
        <v>43</v>
      </c>
      <c r="B51" s="98" t="str">
        <f>IF(OR(C4=C75,C4="",C4=C78,C4=C79)=TRUE,"","Bedienung gesamt")</f>
        <v>Bedienung gesamt</v>
      </c>
      <c r="C51" s="96"/>
      <c r="D51" s="97"/>
      <c r="E51" s="14"/>
      <c r="F51" s="52">
        <f t="shared" ref="F51:F54" si="2">C51*E51</f>
        <v>0</v>
      </c>
      <c r="G51" s="99"/>
      <c r="H51" s="116"/>
      <c r="I51" s="76" t="s">
        <v>13</v>
      </c>
    </row>
    <row r="52" spans="1:17" ht="15" customHeight="1" x14ac:dyDescent="0.2">
      <c r="A52" s="91">
        <v>44</v>
      </c>
      <c r="B52" s="98" t="s">
        <v>69</v>
      </c>
      <c r="C52" s="96"/>
      <c r="D52" s="97"/>
      <c r="E52" s="14"/>
      <c r="F52" s="52">
        <f t="shared" si="2"/>
        <v>0</v>
      </c>
      <c r="G52" s="99"/>
      <c r="H52" s="116"/>
    </row>
    <row r="53" spans="1:17" ht="15" customHeight="1" x14ac:dyDescent="0.2">
      <c r="A53" s="91">
        <v>45</v>
      </c>
      <c r="B53" s="98" t="s">
        <v>70</v>
      </c>
      <c r="C53" s="96"/>
      <c r="D53" s="97"/>
      <c r="E53" s="14"/>
      <c r="F53" s="52">
        <f t="shared" si="2"/>
        <v>0</v>
      </c>
      <c r="G53" s="99"/>
      <c r="H53" s="116"/>
    </row>
    <row r="54" spans="1:17" ht="15" customHeight="1" thickBot="1" x14ac:dyDescent="0.25">
      <c r="A54" s="91">
        <v>46</v>
      </c>
      <c r="B54" s="100" t="s">
        <v>71</v>
      </c>
      <c r="C54" s="101"/>
      <c r="D54" s="102"/>
      <c r="E54" s="15"/>
      <c r="F54" s="57">
        <f t="shared" si="2"/>
        <v>0</v>
      </c>
      <c r="G54" s="103"/>
      <c r="H54" s="116"/>
    </row>
    <row r="55" spans="1:17" ht="15" customHeight="1" thickTop="1" x14ac:dyDescent="0.2">
      <c r="A55" s="91">
        <v>47</v>
      </c>
      <c r="B55" s="105" t="s">
        <v>21</v>
      </c>
      <c r="C55" s="106"/>
      <c r="D55" s="107"/>
      <c r="E55" s="18"/>
      <c r="F55" s="52">
        <f>SUM(F51:F54)</f>
        <v>0</v>
      </c>
      <c r="G55" s="108" t="s">
        <v>72</v>
      </c>
      <c r="H55" s="116" t="s">
        <v>73</v>
      </c>
    </row>
    <row r="56" spans="1:17" ht="15" customHeight="1" thickBot="1" x14ac:dyDescent="0.25">
      <c r="A56" s="91">
        <v>48</v>
      </c>
      <c r="B56" s="110" t="s">
        <v>24</v>
      </c>
      <c r="C56" s="111"/>
      <c r="D56" s="112"/>
      <c r="E56" s="21"/>
      <c r="F56" s="52">
        <f>E56*F55</f>
        <v>0</v>
      </c>
      <c r="G56" s="113" t="s">
        <v>25</v>
      </c>
      <c r="H56" s="212" t="s">
        <v>74</v>
      </c>
    </row>
    <row r="57" spans="1:17" ht="15" customHeight="1" x14ac:dyDescent="0.2">
      <c r="A57" s="91">
        <v>49</v>
      </c>
      <c r="B57" s="110" t="s">
        <v>27</v>
      </c>
      <c r="C57" s="111"/>
      <c r="D57" s="115"/>
      <c r="E57" s="23"/>
      <c r="F57" s="60">
        <f>F55+F56</f>
        <v>0</v>
      </c>
      <c r="G57" s="175" t="str">
        <f>IF(G5=0,"",(F57+F58)/G5/G3)</f>
        <v/>
      </c>
      <c r="H57" s="114" t="s">
        <v>75</v>
      </c>
    </row>
    <row r="58" spans="1:17" s="3" customFormat="1" ht="15" customHeight="1" thickBot="1" x14ac:dyDescent="0.25">
      <c r="A58" s="4">
        <v>50</v>
      </c>
      <c r="B58" s="167" t="s">
        <v>37</v>
      </c>
      <c r="C58" s="168" t="s">
        <v>30</v>
      </c>
      <c r="D58" s="170"/>
      <c r="E58" s="171"/>
      <c r="F58" s="169">
        <f>F57*E58</f>
        <v>0</v>
      </c>
      <c r="G58" s="172" t="str">
        <f>IF(OR(C4=C75,C4="")=TRUE,"",IF(OR(C4=C78)=TRUE,"[EUR/m*h]",IF(OR(C4=C89)=TRUE,"[EUR/St*h]","")))</f>
        <v/>
      </c>
      <c r="H58" s="173" t="s">
        <v>76</v>
      </c>
      <c r="I58" s="2"/>
      <c r="J58" s="2"/>
      <c r="K58" s="2"/>
      <c r="L58" s="2"/>
      <c r="M58" s="2"/>
      <c r="N58" s="2"/>
      <c r="O58" s="2"/>
      <c r="P58" s="2"/>
      <c r="Q58" s="2"/>
    </row>
    <row r="59" spans="1:17" ht="4.5" customHeight="1" x14ac:dyDescent="0.2">
      <c r="A59" s="73"/>
      <c r="B59" s="74"/>
      <c r="C59" s="123"/>
      <c r="D59" s="123"/>
      <c r="E59" s="124"/>
      <c r="F59" s="123"/>
      <c r="G59" s="123"/>
      <c r="H59" s="125"/>
      <c r="I59" s="126"/>
    </row>
    <row r="60" spans="1:17" s="131" customFormat="1" ht="10.5" x14ac:dyDescent="0.2">
      <c r="A60" s="127"/>
      <c r="B60" s="128" t="s">
        <v>77</v>
      </c>
      <c r="C60" s="129"/>
      <c r="D60" s="128"/>
      <c r="E60" s="129"/>
      <c r="F60" s="130" t="s">
        <v>78</v>
      </c>
      <c r="G60" s="130"/>
      <c r="H60" s="125"/>
      <c r="I60" s="127"/>
      <c r="J60" s="127"/>
      <c r="K60" s="127"/>
      <c r="L60" s="127"/>
      <c r="M60" s="127"/>
      <c r="N60" s="127"/>
      <c r="O60" s="127"/>
      <c r="P60" s="127"/>
      <c r="Q60" s="127"/>
    </row>
    <row r="61" spans="1:17" s="131" customFormat="1" ht="10.5" x14ac:dyDescent="0.2">
      <c r="A61" s="127"/>
      <c r="B61" s="130" t="s">
        <v>79</v>
      </c>
      <c r="C61" s="129"/>
      <c r="D61" s="128"/>
      <c r="E61" s="129"/>
      <c r="F61" s="132" t="s">
        <v>80</v>
      </c>
      <c r="G61" s="130"/>
      <c r="H61" s="125"/>
      <c r="I61" s="127"/>
      <c r="J61" s="127"/>
      <c r="K61" s="127"/>
      <c r="L61" s="127"/>
      <c r="M61" s="127"/>
      <c r="N61" s="127"/>
      <c r="O61" s="127"/>
      <c r="P61" s="127"/>
      <c r="Q61" s="127"/>
    </row>
    <row r="62" spans="1:17" s="131" customFormat="1" ht="10.5" x14ac:dyDescent="0.2">
      <c r="A62" s="127"/>
      <c r="B62" s="128" t="s">
        <v>81</v>
      </c>
      <c r="C62" s="129"/>
      <c r="D62" s="128"/>
      <c r="E62" s="129"/>
      <c r="F62" s="130" t="s">
        <v>82</v>
      </c>
      <c r="G62" s="130"/>
      <c r="H62" s="125"/>
      <c r="I62" s="127"/>
      <c r="J62" s="127"/>
      <c r="K62" s="127"/>
      <c r="L62" s="127"/>
      <c r="M62" s="127"/>
      <c r="N62" s="127"/>
      <c r="O62" s="127"/>
      <c r="P62" s="127"/>
      <c r="Q62" s="127"/>
    </row>
    <row r="63" spans="1:17" s="131" customFormat="1" ht="10.5" x14ac:dyDescent="0.2">
      <c r="A63" s="127"/>
      <c r="B63" s="128" t="s">
        <v>83</v>
      </c>
      <c r="C63" s="129"/>
      <c r="D63" s="128"/>
      <c r="E63" s="129"/>
      <c r="F63" s="132" t="s">
        <v>84</v>
      </c>
      <c r="G63" s="130"/>
      <c r="H63" s="125"/>
      <c r="I63" s="127"/>
      <c r="J63" s="127"/>
      <c r="K63" s="127"/>
      <c r="L63" s="127"/>
      <c r="M63" s="127"/>
      <c r="N63" s="127"/>
      <c r="O63" s="127"/>
      <c r="P63" s="127"/>
      <c r="Q63" s="127"/>
    </row>
    <row r="64" spans="1:17" s="131" customFormat="1" ht="10.5" x14ac:dyDescent="0.2">
      <c r="A64" s="127"/>
      <c r="B64" s="128" t="s">
        <v>85</v>
      </c>
      <c r="C64" s="129"/>
      <c r="D64" s="128"/>
      <c r="E64" s="129"/>
      <c r="F64" s="131" t="s">
        <v>86</v>
      </c>
      <c r="H64" s="125"/>
      <c r="I64" s="127"/>
      <c r="J64" s="127"/>
      <c r="K64" s="127"/>
      <c r="L64" s="127"/>
      <c r="M64" s="127"/>
      <c r="N64" s="127"/>
      <c r="O64" s="127"/>
      <c r="P64" s="127"/>
      <c r="Q64" s="127"/>
    </row>
    <row r="65" spans="1:17" s="131" customFormat="1" ht="10.5" x14ac:dyDescent="0.2">
      <c r="A65" s="127"/>
      <c r="B65" s="128"/>
      <c r="C65" s="129"/>
      <c r="D65" s="128"/>
      <c r="E65" s="129"/>
      <c r="F65" s="177"/>
      <c r="G65" s="177"/>
      <c r="H65" s="125"/>
      <c r="I65" s="127"/>
      <c r="J65" s="127"/>
      <c r="K65" s="127"/>
      <c r="L65" s="127"/>
      <c r="M65" s="127"/>
      <c r="N65" s="127"/>
      <c r="O65" s="127"/>
      <c r="P65" s="127"/>
      <c r="Q65" s="127"/>
    </row>
    <row r="66" spans="1:17" s="131" customFormat="1" ht="10.5" x14ac:dyDescent="0.2">
      <c r="A66" s="127"/>
      <c r="B66" s="128"/>
      <c r="C66" s="129"/>
      <c r="D66" s="128"/>
      <c r="E66" s="129"/>
      <c r="F66" s="32"/>
      <c r="G66" s="133" t="s">
        <v>87</v>
      </c>
      <c r="H66" s="125"/>
      <c r="I66" s="127"/>
      <c r="J66" s="127"/>
      <c r="K66" s="127"/>
      <c r="L66" s="127"/>
      <c r="M66" s="127"/>
      <c r="N66" s="127"/>
      <c r="O66" s="127"/>
      <c r="P66" s="127"/>
      <c r="Q66" s="127"/>
    </row>
    <row r="67" spans="1:17" ht="8.25" customHeight="1" x14ac:dyDescent="0.2">
      <c r="A67" s="134"/>
      <c r="B67" s="135"/>
      <c r="C67" s="135"/>
      <c r="D67" s="135"/>
      <c r="E67" s="136"/>
      <c r="F67" s="136"/>
      <c r="G67" s="136"/>
      <c r="H67" s="125"/>
    </row>
    <row r="68" spans="1:17" x14ac:dyDescent="0.2">
      <c r="A68" s="73"/>
      <c r="B68" s="74"/>
      <c r="C68" s="74"/>
      <c r="D68" s="74"/>
      <c r="E68" s="137"/>
      <c r="F68" s="74"/>
      <c r="G68" s="74"/>
      <c r="H68" s="125"/>
    </row>
    <row r="69" spans="1:17" x14ac:dyDescent="0.2">
      <c r="A69" s="138"/>
      <c r="B69" s="74"/>
      <c r="C69" s="74"/>
      <c r="D69" s="74"/>
      <c r="E69" s="137"/>
      <c r="F69" s="74"/>
      <c r="G69" s="74"/>
      <c r="H69" s="125"/>
    </row>
    <row r="70" spans="1:17" ht="12" customHeight="1" x14ac:dyDescent="0.2">
      <c r="A70" s="73"/>
      <c r="B70" s="74"/>
      <c r="C70" s="74"/>
      <c r="D70" s="74"/>
      <c r="E70" s="137"/>
      <c r="F70" s="74"/>
      <c r="G70" s="74"/>
      <c r="H70" s="125"/>
    </row>
    <row r="71" spans="1:17" ht="15.75" customHeight="1" x14ac:dyDescent="0.2">
      <c r="A71" s="73"/>
      <c r="B71" s="74"/>
      <c r="C71" s="74"/>
      <c r="D71" s="74"/>
      <c r="E71" s="137"/>
      <c r="F71" s="74"/>
      <c r="G71" s="74"/>
      <c r="H71" s="125"/>
    </row>
    <row r="72" spans="1:17" ht="12" customHeight="1" x14ac:dyDescent="0.2">
      <c r="A72" s="134"/>
      <c r="B72" s="74"/>
      <c r="C72" s="74"/>
      <c r="D72" s="74"/>
      <c r="E72" s="137"/>
      <c r="F72" s="74"/>
      <c r="G72" s="74"/>
      <c r="H72" s="125"/>
    </row>
    <row r="73" spans="1:17" x14ac:dyDescent="0.2">
      <c r="A73" s="73"/>
      <c r="B73" s="74"/>
      <c r="C73" s="74"/>
      <c r="D73" s="74"/>
      <c r="E73" s="137"/>
      <c r="F73" s="74"/>
      <c r="G73" s="74"/>
      <c r="H73" s="125"/>
    </row>
    <row r="74" spans="1:17" x14ac:dyDescent="0.2">
      <c r="A74" s="73"/>
      <c r="B74" s="74"/>
      <c r="C74" s="76"/>
      <c r="D74" s="74"/>
      <c r="E74" s="137"/>
      <c r="F74" s="139" t="s">
        <v>88</v>
      </c>
      <c r="G74" s="139" t="s">
        <v>89</v>
      </c>
      <c r="H74" s="139" t="s">
        <v>90</v>
      </c>
      <c r="I74" s="139" t="s">
        <v>91</v>
      </c>
    </row>
    <row r="75" spans="1:17" x14ac:dyDescent="0.2">
      <c r="A75" s="73"/>
      <c r="B75" s="74"/>
      <c r="C75" s="140" t="s">
        <v>92</v>
      </c>
      <c r="D75" s="141"/>
      <c r="E75" s="142"/>
      <c r="F75" s="143"/>
      <c r="G75" s="143"/>
      <c r="H75" s="143"/>
      <c r="I75" s="139" t="s">
        <v>93</v>
      </c>
    </row>
    <row r="76" spans="1:17" x14ac:dyDescent="0.2">
      <c r="A76" s="73"/>
      <c r="B76" s="74"/>
      <c r="C76" s="140" t="s">
        <v>94</v>
      </c>
      <c r="D76" s="141"/>
      <c r="E76" s="142"/>
      <c r="F76" s="139" t="s">
        <v>95</v>
      </c>
      <c r="G76" s="139" t="s">
        <v>95</v>
      </c>
      <c r="H76" s="143"/>
      <c r="I76" s="139" t="s">
        <v>95</v>
      </c>
    </row>
    <row r="77" spans="1:17" x14ac:dyDescent="0.2">
      <c r="A77" s="73"/>
      <c r="B77" s="74"/>
      <c r="C77" s="140" t="s">
        <v>96</v>
      </c>
      <c r="D77" s="141"/>
      <c r="E77" s="142"/>
      <c r="F77" s="139" t="s">
        <v>95</v>
      </c>
      <c r="G77" s="139" t="s">
        <v>95</v>
      </c>
      <c r="H77" s="143"/>
      <c r="I77" s="139" t="s">
        <v>95</v>
      </c>
    </row>
    <row r="78" spans="1:17" ht="13.5" customHeight="1" x14ac:dyDescent="0.2">
      <c r="A78" s="73"/>
      <c r="B78" s="74"/>
      <c r="C78" s="140" t="s">
        <v>97</v>
      </c>
      <c r="D78" s="141"/>
      <c r="E78" s="142"/>
      <c r="F78" s="139" t="s">
        <v>95</v>
      </c>
      <c r="G78" s="139" t="s">
        <v>95</v>
      </c>
      <c r="H78" s="139" t="s">
        <v>95</v>
      </c>
      <c r="I78" s="139" t="s">
        <v>95</v>
      </c>
    </row>
    <row r="79" spans="1:17" ht="13.5" customHeight="1" x14ac:dyDescent="0.2">
      <c r="A79" s="73"/>
      <c r="B79" s="74"/>
      <c r="C79" s="140" t="s">
        <v>98</v>
      </c>
      <c r="D79" s="141"/>
      <c r="E79" s="142"/>
      <c r="F79" s="139" t="s">
        <v>99</v>
      </c>
      <c r="G79" s="139" t="s">
        <v>99</v>
      </c>
      <c r="H79" s="139" t="s">
        <v>99</v>
      </c>
      <c r="I79" s="139" t="s">
        <v>99</v>
      </c>
      <c r="J79" s="76" t="s">
        <v>13</v>
      </c>
    </row>
    <row r="80" spans="1:17" ht="13.5" customHeight="1" x14ac:dyDescent="0.2">
      <c r="A80" s="73"/>
      <c r="B80" s="74"/>
      <c r="C80" s="140" t="s">
        <v>100</v>
      </c>
      <c r="D80" s="141"/>
      <c r="E80" s="142"/>
      <c r="F80" s="139" t="s">
        <v>93</v>
      </c>
      <c r="G80" s="143"/>
      <c r="H80" s="143"/>
      <c r="I80" s="139" t="s">
        <v>99</v>
      </c>
      <c r="J80" s="76" t="s">
        <v>13</v>
      </c>
    </row>
    <row r="81" spans="1:10" x14ac:dyDescent="0.2">
      <c r="A81" s="73"/>
      <c r="B81" s="74"/>
      <c r="C81" s="140" t="s">
        <v>101</v>
      </c>
      <c r="D81" s="141"/>
      <c r="E81" s="142"/>
      <c r="F81" s="139" t="s">
        <v>93</v>
      </c>
      <c r="G81" s="139" t="s">
        <v>93</v>
      </c>
      <c r="H81" s="143"/>
      <c r="I81" s="139" t="s">
        <v>93</v>
      </c>
    </row>
    <row r="82" spans="1:10" x14ac:dyDescent="0.2">
      <c r="A82" s="73"/>
      <c r="B82" s="74"/>
      <c r="C82" s="140" t="s">
        <v>102</v>
      </c>
      <c r="D82" s="141"/>
      <c r="E82" s="142"/>
      <c r="F82" s="139" t="s">
        <v>93</v>
      </c>
      <c r="G82" s="139" t="s">
        <v>93</v>
      </c>
      <c r="H82" s="143"/>
      <c r="I82" s="139" t="s">
        <v>93</v>
      </c>
    </row>
    <row r="83" spans="1:10" x14ac:dyDescent="0.2">
      <c r="A83" s="73"/>
      <c r="B83" s="74"/>
      <c r="C83" s="140" t="s">
        <v>103</v>
      </c>
      <c r="D83" s="141"/>
      <c r="E83" s="142"/>
      <c r="F83" s="139" t="s">
        <v>93</v>
      </c>
      <c r="G83" s="139" t="s">
        <v>93</v>
      </c>
      <c r="H83" s="143"/>
      <c r="I83" s="139" t="s">
        <v>93</v>
      </c>
    </row>
    <row r="84" spans="1:10" x14ac:dyDescent="0.2">
      <c r="A84" s="73"/>
      <c r="B84" s="74"/>
      <c r="C84" s="140" t="s">
        <v>104</v>
      </c>
      <c r="D84" s="141"/>
      <c r="E84" s="142"/>
      <c r="F84" s="139" t="s">
        <v>93</v>
      </c>
      <c r="G84" s="139" t="s">
        <v>93</v>
      </c>
      <c r="H84" s="143"/>
      <c r="I84" s="139" t="s">
        <v>93</v>
      </c>
    </row>
    <row r="85" spans="1:10" x14ac:dyDescent="0.2">
      <c r="A85" s="73"/>
      <c r="B85" s="74"/>
      <c r="C85" s="140" t="s">
        <v>105</v>
      </c>
      <c r="D85" s="141"/>
      <c r="E85" s="142"/>
      <c r="F85" s="139" t="s">
        <v>93</v>
      </c>
      <c r="G85" s="139" t="s">
        <v>93</v>
      </c>
      <c r="H85" s="143"/>
      <c r="I85" s="139" t="s">
        <v>93</v>
      </c>
    </row>
    <row r="86" spans="1:10" x14ac:dyDescent="0.2">
      <c r="A86" s="73"/>
      <c r="B86" s="74"/>
      <c r="C86" s="140" t="s">
        <v>106</v>
      </c>
      <c r="D86" s="141"/>
      <c r="E86" s="142"/>
      <c r="F86" s="139" t="s">
        <v>93</v>
      </c>
      <c r="G86" s="139" t="s">
        <v>93</v>
      </c>
      <c r="H86" s="143"/>
      <c r="I86" s="139" t="s">
        <v>93</v>
      </c>
    </row>
    <row r="87" spans="1:10" x14ac:dyDescent="0.2">
      <c r="A87" s="73"/>
      <c r="B87" s="74"/>
      <c r="C87" s="140" t="s">
        <v>107</v>
      </c>
      <c r="D87" s="141"/>
      <c r="E87" s="142"/>
      <c r="F87" s="139" t="s">
        <v>93</v>
      </c>
      <c r="G87" s="139" t="s">
        <v>93</v>
      </c>
      <c r="H87" s="139" t="s">
        <v>108</v>
      </c>
      <c r="I87" s="139" t="s">
        <v>93</v>
      </c>
      <c r="J87" s="76" t="s">
        <v>13</v>
      </c>
    </row>
    <row r="88" spans="1:10" x14ac:dyDescent="0.2">
      <c r="A88" s="73"/>
      <c r="B88" s="74"/>
      <c r="C88" s="140" t="s">
        <v>109</v>
      </c>
      <c r="D88" s="141"/>
      <c r="E88" s="142"/>
      <c r="F88" s="139" t="s">
        <v>93</v>
      </c>
      <c r="G88" s="143"/>
      <c r="H88" s="139" t="s">
        <v>99</v>
      </c>
      <c r="I88" s="139" t="s">
        <v>99</v>
      </c>
      <c r="J88" s="76" t="s">
        <v>13</v>
      </c>
    </row>
    <row r="89" spans="1:10" x14ac:dyDescent="0.2">
      <c r="A89" s="73"/>
      <c r="B89" s="74"/>
      <c r="C89" s="140" t="s">
        <v>110</v>
      </c>
      <c r="D89" s="141"/>
      <c r="E89" s="142"/>
      <c r="F89" s="139" t="s">
        <v>95</v>
      </c>
      <c r="G89" s="143"/>
      <c r="H89" s="139" t="s">
        <v>111</v>
      </c>
      <c r="I89" s="139" t="s">
        <v>111</v>
      </c>
    </row>
    <row r="90" spans="1:10" x14ac:dyDescent="0.2">
      <c r="A90" s="73"/>
      <c r="B90" s="74"/>
      <c r="C90" s="74"/>
      <c r="D90" s="74"/>
      <c r="E90" s="137"/>
      <c r="F90" s="74"/>
      <c r="G90" s="74"/>
      <c r="H90" s="125"/>
    </row>
    <row r="91" spans="1:10" x14ac:dyDescent="0.2">
      <c r="A91" s="73"/>
      <c r="B91" s="74"/>
      <c r="C91" s="74"/>
      <c r="D91" s="74"/>
      <c r="E91" s="137"/>
      <c r="F91" s="74"/>
      <c r="G91" s="74"/>
      <c r="H91" s="125"/>
    </row>
    <row r="92" spans="1:10" x14ac:dyDescent="0.2">
      <c r="A92" s="73"/>
      <c r="B92" s="74"/>
      <c r="C92" s="74"/>
      <c r="D92" s="74"/>
      <c r="E92" s="137"/>
      <c r="F92" s="74"/>
      <c r="G92" s="74"/>
      <c r="H92" s="125"/>
    </row>
    <row r="93" spans="1:10" x14ac:dyDescent="0.2">
      <c r="A93" s="73"/>
      <c r="B93" s="74"/>
      <c r="C93" s="74"/>
      <c r="D93" s="74"/>
      <c r="E93" s="137"/>
      <c r="F93" s="74"/>
      <c r="G93" s="74"/>
      <c r="H93" s="125"/>
    </row>
    <row r="94" spans="1:10" x14ac:dyDescent="0.2">
      <c r="A94" s="73"/>
      <c r="B94" s="74"/>
      <c r="C94" s="74"/>
      <c r="D94" s="74"/>
      <c r="E94" s="137"/>
      <c r="F94" s="74"/>
      <c r="G94" s="74"/>
      <c r="H94" s="125"/>
    </row>
    <row r="95" spans="1:10" x14ac:dyDescent="0.2">
      <c r="A95" s="73"/>
      <c r="B95" s="74"/>
      <c r="C95" s="74"/>
      <c r="D95" s="74"/>
      <c r="E95" s="137"/>
      <c r="F95" s="74"/>
      <c r="G95" s="74"/>
      <c r="H95" s="125"/>
    </row>
    <row r="96" spans="1:10" x14ac:dyDescent="0.2">
      <c r="A96" s="73"/>
      <c r="B96" s="74"/>
      <c r="C96" s="74"/>
      <c r="D96" s="74"/>
      <c r="E96" s="137"/>
      <c r="F96" s="74"/>
      <c r="G96" s="74"/>
      <c r="H96" s="125"/>
    </row>
    <row r="97" spans="1:8" x14ac:dyDescent="0.2">
      <c r="A97" s="73"/>
      <c r="B97" s="74"/>
      <c r="C97" s="74"/>
      <c r="D97" s="74"/>
      <c r="E97" s="137"/>
      <c r="F97" s="74"/>
      <c r="G97" s="74"/>
      <c r="H97" s="125"/>
    </row>
    <row r="98" spans="1:8" x14ac:dyDescent="0.2">
      <c r="A98" s="73"/>
      <c r="B98" s="74"/>
      <c r="C98" s="74"/>
      <c r="D98" s="74"/>
      <c r="E98" s="137"/>
      <c r="F98" s="74"/>
      <c r="G98" s="74"/>
      <c r="H98" s="125"/>
    </row>
    <row r="99" spans="1:8" x14ac:dyDescent="0.2">
      <c r="A99" s="73"/>
      <c r="B99" s="74"/>
      <c r="C99" s="74"/>
      <c r="D99" s="74"/>
      <c r="E99" s="137"/>
      <c r="F99" s="74"/>
      <c r="G99" s="74"/>
      <c r="H99" s="125"/>
    </row>
    <row r="100" spans="1:8" x14ac:dyDescent="0.2">
      <c r="A100" s="73"/>
      <c r="B100" s="74"/>
      <c r="C100" s="74"/>
      <c r="D100" s="74"/>
      <c r="E100" s="137"/>
      <c r="F100" s="74"/>
      <c r="G100" s="74"/>
      <c r="H100" s="125"/>
    </row>
    <row r="101" spans="1:8" x14ac:dyDescent="0.2">
      <c r="A101" s="73"/>
      <c r="B101" s="74"/>
      <c r="C101" s="74"/>
      <c r="D101" s="74"/>
      <c r="E101" s="137"/>
      <c r="F101" s="74"/>
      <c r="G101" s="74"/>
      <c r="H101" s="125"/>
    </row>
    <row r="102" spans="1:8" x14ac:dyDescent="0.2">
      <c r="A102" s="73"/>
      <c r="B102" s="74"/>
      <c r="C102" s="74"/>
      <c r="D102" s="74"/>
      <c r="E102" s="137"/>
      <c r="F102" s="74"/>
      <c r="G102" s="74"/>
      <c r="H102" s="125"/>
    </row>
    <row r="103" spans="1:8" x14ac:dyDescent="0.2">
      <c r="A103" s="73"/>
      <c r="B103" s="74"/>
      <c r="C103" s="74"/>
      <c r="D103" s="74"/>
      <c r="E103" s="137"/>
      <c r="F103" s="74"/>
      <c r="G103" s="74"/>
      <c r="H103" s="125"/>
    </row>
    <row r="104" spans="1:8" x14ac:dyDescent="0.2">
      <c r="A104" s="73"/>
      <c r="B104" s="74"/>
      <c r="C104" s="74"/>
      <c r="D104" s="74"/>
      <c r="E104" s="137"/>
      <c r="F104" s="74"/>
      <c r="G104" s="74"/>
      <c r="H104" s="125"/>
    </row>
    <row r="105" spans="1:8" x14ac:dyDescent="0.2">
      <c r="A105" s="73"/>
      <c r="B105" s="74"/>
      <c r="C105" s="74"/>
      <c r="D105" s="74"/>
      <c r="E105" s="137"/>
      <c r="F105" s="74"/>
      <c r="G105" s="74"/>
      <c r="H105" s="125"/>
    </row>
    <row r="106" spans="1:8" x14ac:dyDescent="0.2">
      <c r="A106" s="73"/>
      <c r="B106" s="74"/>
      <c r="C106" s="74"/>
      <c r="D106" s="74"/>
      <c r="E106" s="137"/>
      <c r="F106" s="74"/>
      <c r="G106" s="74"/>
      <c r="H106" s="125"/>
    </row>
    <row r="107" spans="1:8" x14ac:dyDescent="0.2">
      <c r="A107" s="73"/>
      <c r="B107" s="74"/>
      <c r="C107" s="74"/>
      <c r="D107" s="74"/>
      <c r="E107" s="137"/>
      <c r="F107" s="74"/>
      <c r="G107" s="74"/>
      <c r="H107" s="125"/>
    </row>
    <row r="108" spans="1:8" x14ac:dyDescent="0.2">
      <c r="A108" s="73"/>
      <c r="B108" s="74"/>
      <c r="C108" s="74"/>
      <c r="D108" s="74"/>
      <c r="E108" s="137"/>
      <c r="F108" s="74"/>
      <c r="G108" s="74"/>
      <c r="H108" s="125"/>
    </row>
    <row r="109" spans="1:8" x14ac:dyDescent="0.2">
      <c r="A109" s="73"/>
      <c r="B109" s="74"/>
      <c r="C109" s="74"/>
      <c r="D109" s="74"/>
      <c r="E109" s="137"/>
      <c r="F109" s="74"/>
      <c r="G109" s="74"/>
      <c r="H109" s="125"/>
    </row>
    <row r="110" spans="1:8" x14ac:dyDescent="0.2">
      <c r="A110" s="73"/>
      <c r="B110" s="74"/>
      <c r="C110" s="74"/>
      <c r="D110" s="74"/>
      <c r="E110" s="137"/>
      <c r="F110" s="74"/>
      <c r="G110" s="74"/>
      <c r="H110" s="125"/>
    </row>
    <row r="111" spans="1:8" x14ac:dyDescent="0.2">
      <c r="A111" s="73"/>
      <c r="B111" s="74"/>
      <c r="C111" s="74"/>
      <c r="D111" s="74"/>
      <c r="E111" s="137"/>
      <c r="F111" s="74"/>
      <c r="G111" s="74"/>
      <c r="H111" s="125"/>
    </row>
    <row r="112" spans="1:8" x14ac:dyDescent="0.2">
      <c r="A112" s="73"/>
      <c r="B112" s="74"/>
      <c r="C112" s="74"/>
      <c r="D112" s="74"/>
      <c r="E112" s="137"/>
      <c r="F112" s="74"/>
      <c r="G112" s="74"/>
      <c r="H112" s="125"/>
    </row>
    <row r="113" spans="1:8" x14ac:dyDescent="0.2">
      <c r="A113" s="73"/>
      <c r="B113" s="74"/>
      <c r="C113" s="74"/>
      <c r="D113" s="74"/>
      <c r="E113" s="137"/>
      <c r="F113" s="74"/>
      <c r="G113" s="74"/>
      <c r="H113" s="125"/>
    </row>
    <row r="114" spans="1:8" x14ac:dyDescent="0.2">
      <c r="A114" s="73"/>
      <c r="B114" s="74"/>
      <c r="C114" s="74"/>
      <c r="D114" s="74"/>
      <c r="E114" s="137"/>
      <c r="F114" s="74"/>
      <c r="G114" s="74"/>
      <c r="H114" s="125"/>
    </row>
    <row r="115" spans="1:8" x14ac:dyDescent="0.2">
      <c r="A115" s="73"/>
      <c r="B115" s="74"/>
      <c r="C115" s="74"/>
      <c r="D115" s="74"/>
      <c r="E115" s="137"/>
      <c r="F115" s="74"/>
      <c r="G115" s="74"/>
      <c r="H115" s="125"/>
    </row>
    <row r="116" spans="1:8" x14ac:dyDescent="0.2">
      <c r="A116" s="73"/>
      <c r="B116" s="74"/>
      <c r="C116" s="74"/>
      <c r="D116" s="74"/>
      <c r="E116" s="137"/>
      <c r="F116" s="74"/>
      <c r="G116" s="74"/>
      <c r="H116" s="125"/>
    </row>
    <row r="117" spans="1:8" x14ac:dyDescent="0.2">
      <c r="A117" s="73"/>
      <c r="B117" s="74"/>
      <c r="C117" s="74"/>
      <c r="D117" s="74"/>
      <c r="E117" s="137"/>
      <c r="F117" s="74"/>
      <c r="G117" s="74"/>
      <c r="H117" s="125"/>
    </row>
    <row r="118" spans="1:8" x14ac:dyDescent="0.2">
      <c r="A118" s="73"/>
      <c r="B118" s="74"/>
      <c r="C118" s="74"/>
      <c r="D118" s="74"/>
      <c r="E118" s="137"/>
      <c r="F118" s="74"/>
      <c r="G118" s="74"/>
      <c r="H118" s="125"/>
    </row>
    <row r="119" spans="1:8" x14ac:dyDescent="0.2">
      <c r="A119" s="73"/>
      <c r="B119" s="74"/>
      <c r="C119" s="74"/>
      <c r="D119" s="74"/>
      <c r="E119" s="137"/>
      <c r="F119" s="74"/>
      <c r="G119" s="74"/>
      <c r="H119" s="125"/>
    </row>
    <row r="120" spans="1:8" x14ac:dyDescent="0.2">
      <c r="A120" s="73"/>
      <c r="B120" s="74"/>
      <c r="C120" s="74"/>
      <c r="D120" s="74"/>
      <c r="E120" s="137"/>
      <c r="F120" s="74"/>
      <c r="G120" s="74"/>
      <c r="H120" s="125"/>
    </row>
    <row r="121" spans="1:8" x14ac:dyDescent="0.2">
      <c r="A121" s="73"/>
      <c r="B121" s="74"/>
      <c r="C121" s="74"/>
      <c r="D121" s="74"/>
      <c r="E121" s="137"/>
      <c r="F121" s="74"/>
      <c r="G121" s="74"/>
      <c r="H121" s="125"/>
    </row>
    <row r="122" spans="1:8" x14ac:dyDescent="0.2">
      <c r="A122" s="73"/>
      <c r="B122" s="74"/>
      <c r="C122" s="74"/>
      <c r="D122" s="74"/>
      <c r="E122" s="137"/>
      <c r="F122" s="74"/>
      <c r="G122" s="74"/>
      <c r="H122" s="125"/>
    </row>
    <row r="123" spans="1:8" x14ac:dyDescent="0.2">
      <c r="A123" s="73"/>
      <c r="B123" s="74"/>
      <c r="C123" s="74"/>
      <c r="D123" s="74"/>
      <c r="E123" s="137"/>
      <c r="F123" s="74"/>
      <c r="G123" s="74"/>
      <c r="H123" s="125"/>
    </row>
    <row r="124" spans="1:8" x14ac:dyDescent="0.2">
      <c r="A124" s="73"/>
      <c r="B124" s="74"/>
      <c r="C124" s="74"/>
      <c r="D124" s="74"/>
      <c r="E124" s="137"/>
      <c r="F124" s="74"/>
      <c r="G124" s="74"/>
      <c r="H124" s="125"/>
    </row>
    <row r="125" spans="1:8" x14ac:dyDescent="0.2">
      <c r="A125" s="73"/>
      <c r="B125" s="74"/>
      <c r="C125" s="74"/>
      <c r="D125" s="74"/>
      <c r="E125" s="137"/>
      <c r="F125" s="74"/>
      <c r="G125" s="74"/>
      <c r="H125" s="125"/>
    </row>
    <row r="126" spans="1:8" x14ac:dyDescent="0.2">
      <c r="A126" s="73"/>
      <c r="B126" s="74"/>
      <c r="C126" s="74"/>
      <c r="D126" s="74"/>
      <c r="E126" s="137"/>
      <c r="F126" s="74"/>
      <c r="G126" s="74"/>
      <c r="H126" s="125"/>
    </row>
    <row r="127" spans="1:8" x14ac:dyDescent="0.2">
      <c r="A127" s="73"/>
      <c r="B127" s="74"/>
      <c r="C127" s="74"/>
      <c r="D127" s="74"/>
      <c r="E127" s="137"/>
      <c r="F127" s="74"/>
      <c r="G127" s="74"/>
      <c r="H127" s="125"/>
    </row>
    <row r="128" spans="1:8" x14ac:dyDescent="0.2">
      <c r="A128" s="73"/>
      <c r="B128" s="74"/>
      <c r="C128" s="74"/>
      <c r="D128" s="74"/>
      <c r="E128" s="137"/>
      <c r="F128" s="74"/>
      <c r="G128" s="74"/>
      <c r="H128" s="125"/>
    </row>
    <row r="129" spans="1:8" x14ac:dyDescent="0.2">
      <c r="A129" s="73"/>
      <c r="B129" s="74"/>
      <c r="C129" s="74"/>
      <c r="D129" s="74"/>
      <c r="E129" s="137"/>
      <c r="F129" s="74"/>
      <c r="G129" s="74"/>
      <c r="H129" s="125"/>
    </row>
    <row r="130" spans="1:8" x14ac:dyDescent="0.2">
      <c r="A130" s="73"/>
      <c r="B130" s="74"/>
      <c r="C130" s="74"/>
      <c r="D130" s="74"/>
      <c r="E130" s="137"/>
      <c r="F130" s="74"/>
      <c r="G130" s="74"/>
      <c r="H130" s="125"/>
    </row>
    <row r="131" spans="1:8" x14ac:dyDescent="0.2">
      <c r="A131" s="73"/>
      <c r="B131" s="74"/>
      <c r="C131" s="74"/>
      <c r="D131" s="74"/>
      <c r="E131" s="137"/>
      <c r="F131" s="74"/>
      <c r="G131" s="74"/>
      <c r="H131" s="125"/>
    </row>
    <row r="132" spans="1:8" x14ac:dyDescent="0.2">
      <c r="A132" s="73"/>
      <c r="B132" s="74"/>
      <c r="C132" s="74"/>
      <c r="D132" s="74"/>
      <c r="E132" s="137"/>
      <c r="F132" s="74"/>
      <c r="G132" s="74"/>
      <c r="H132" s="125"/>
    </row>
    <row r="133" spans="1:8" x14ac:dyDescent="0.2">
      <c r="A133" s="73"/>
      <c r="B133" s="74"/>
      <c r="C133" s="74"/>
      <c r="D133" s="74"/>
      <c r="E133" s="137"/>
      <c r="F133" s="74"/>
      <c r="G133" s="74"/>
      <c r="H133" s="125"/>
    </row>
    <row r="134" spans="1:8" x14ac:dyDescent="0.2">
      <c r="A134" s="73"/>
      <c r="B134" s="74"/>
      <c r="C134" s="74"/>
      <c r="D134" s="74"/>
      <c r="E134" s="137"/>
      <c r="F134" s="74"/>
      <c r="G134" s="74"/>
      <c r="H134" s="125"/>
    </row>
    <row r="135" spans="1:8" x14ac:dyDescent="0.2">
      <c r="A135" s="73"/>
      <c r="B135" s="74"/>
      <c r="C135" s="74"/>
      <c r="D135" s="74"/>
      <c r="E135" s="137"/>
      <c r="F135" s="74"/>
      <c r="G135" s="74"/>
      <c r="H135" s="125"/>
    </row>
    <row r="136" spans="1:8" x14ac:dyDescent="0.2">
      <c r="A136" s="73"/>
      <c r="B136" s="74"/>
      <c r="C136" s="74"/>
      <c r="D136" s="74"/>
      <c r="E136" s="137"/>
      <c r="F136" s="74"/>
      <c r="G136" s="74"/>
      <c r="H136" s="125"/>
    </row>
    <row r="137" spans="1:8" x14ac:dyDescent="0.2">
      <c r="A137" s="73"/>
      <c r="B137" s="74"/>
      <c r="C137" s="74"/>
      <c r="D137" s="74"/>
      <c r="E137" s="137"/>
      <c r="F137" s="74"/>
      <c r="G137" s="74"/>
      <c r="H137" s="125"/>
    </row>
    <row r="138" spans="1:8" x14ac:dyDescent="0.2">
      <c r="A138" s="73"/>
      <c r="B138" s="74"/>
      <c r="C138" s="74"/>
      <c r="D138" s="74"/>
      <c r="E138" s="137"/>
      <c r="F138" s="74"/>
      <c r="G138" s="74"/>
      <c r="H138" s="125"/>
    </row>
    <row r="139" spans="1:8" x14ac:dyDescent="0.2">
      <c r="A139" s="73"/>
      <c r="B139" s="74"/>
      <c r="C139" s="74"/>
      <c r="D139" s="74"/>
      <c r="E139" s="137"/>
      <c r="F139" s="74"/>
      <c r="G139" s="74"/>
      <c r="H139" s="125"/>
    </row>
    <row r="140" spans="1:8" x14ac:dyDescent="0.2">
      <c r="A140" s="73"/>
      <c r="B140" s="74"/>
      <c r="C140" s="74"/>
      <c r="D140" s="74"/>
      <c r="E140" s="137"/>
      <c r="F140" s="74"/>
      <c r="G140" s="74"/>
      <c r="H140" s="125"/>
    </row>
    <row r="141" spans="1:8" x14ac:dyDescent="0.2">
      <c r="A141" s="73"/>
      <c r="B141" s="74"/>
      <c r="C141" s="74"/>
      <c r="D141" s="74"/>
      <c r="E141" s="74"/>
      <c r="F141" s="74"/>
      <c r="G141" s="74"/>
      <c r="H141" s="125"/>
    </row>
    <row r="142" spans="1:8" x14ac:dyDescent="0.2">
      <c r="A142" s="73"/>
      <c r="B142" s="74"/>
      <c r="C142" s="74"/>
      <c r="D142" s="74"/>
      <c r="E142" s="74"/>
      <c r="F142" s="74"/>
      <c r="G142" s="74"/>
      <c r="H142" s="125"/>
    </row>
    <row r="143" spans="1:8" x14ac:dyDescent="0.2">
      <c r="A143" s="73"/>
      <c r="B143" s="74"/>
      <c r="C143" s="74"/>
      <c r="D143" s="74"/>
      <c r="E143" s="74"/>
      <c r="F143" s="74"/>
      <c r="G143" s="74"/>
      <c r="H143" s="125"/>
    </row>
    <row r="144" spans="1:8" x14ac:dyDescent="0.2">
      <c r="A144" s="73"/>
      <c r="B144" s="74"/>
      <c r="C144" s="74"/>
      <c r="D144" s="74"/>
      <c r="E144" s="74"/>
      <c r="F144" s="74"/>
      <c r="G144" s="74"/>
      <c r="H144" s="125"/>
    </row>
    <row r="145" spans="1:8" x14ac:dyDescent="0.2">
      <c r="A145" s="73"/>
      <c r="B145" s="74"/>
      <c r="C145" s="74"/>
      <c r="D145" s="74"/>
      <c r="E145" s="74"/>
      <c r="F145" s="74"/>
      <c r="G145" s="74"/>
      <c r="H145" s="125"/>
    </row>
    <row r="146" spans="1:8" x14ac:dyDescent="0.2">
      <c r="A146" s="73"/>
      <c r="B146" s="74"/>
      <c r="C146" s="74"/>
      <c r="D146" s="74"/>
      <c r="E146" s="74"/>
      <c r="F146" s="74"/>
      <c r="G146" s="74"/>
      <c r="H146" s="125"/>
    </row>
    <row r="147" spans="1:8" x14ac:dyDescent="0.2">
      <c r="A147" s="73"/>
      <c r="B147" s="74"/>
      <c r="C147" s="74"/>
      <c r="D147" s="74"/>
      <c r="E147" s="74"/>
      <c r="F147" s="74"/>
      <c r="G147" s="74"/>
      <c r="H147" s="125"/>
    </row>
  </sheetData>
  <sheetProtection sheet="1" insertHyperlinks="0" autoFilter="0" pivotTables="0"/>
  <mergeCells count="4">
    <mergeCell ref="B2:E3"/>
    <mergeCell ref="C4:E4"/>
    <mergeCell ref="C5:E5"/>
    <mergeCell ref="C7:E7"/>
  </mergeCells>
  <dataValidations count="4">
    <dataValidation type="list" allowBlank="1" showInputMessage="1" showErrorMessage="1" sqref="C4:E4" xr:uid="{EDF1B772-1765-4034-B768-D6CCABCC5191}">
      <formula1>$C$74:$C$89</formula1>
    </dataValidation>
    <dataValidation type="decimal" allowBlank="1" showInputMessage="1" showErrorMessage="1" sqref="E19 E30 E49 E58" xr:uid="{4857D27A-F4E5-402D-94B7-4D138C20AFEF}">
      <formula1>-1</formula1>
      <formula2>1</formula2>
    </dataValidation>
    <dataValidation type="decimal" operator="greaterThan" allowBlank="1" showInputMessage="1" showErrorMessage="1" sqref="F45 E56 C10:C15 C21:C26 C32:C36 E51:E54 C51:C54 E21:E26 E32:E36 G3:G6 E17 E28 E47 E10:E15" xr:uid="{DE95AA9F-A340-4C41-8029-806154816361}">
      <formula1>0</formula1>
    </dataValidation>
    <dataValidation type="list" allowBlank="1" showInputMessage="1" showErrorMessage="1" sqref="D10:D15 D21:D26 D32:D36 D51:D54" xr:uid="{EA4DDDB0-933B-4A44-A69D-2B1726AF3329}">
      <formula1>"h, Stk, psch"</formula1>
    </dataValidation>
  </dataValidations>
  <pageMargins left="0.70866141732283472" right="0.39370078740157483" top="0.59055118110236227" bottom="0.23622047244094491" header="0.19685039370078741" footer="0.19685039370078741"/>
  <pageSetup paperSize="9" scale="70" orientation="portrait" horizontalDpi="300" verticalDpi="300"/>
  <headerFooter alignWithMargins="0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97A197-6CAA-4D3D-809E-C9C3144079C3}">
  <sheetPr>
    <pageSetUpPr fitToPage="1"/>
  </sheetPr>
  <dimension ref="A1:Q147"/>
  <sheetViews>
    <sheetView zoomScaleNormal="100" workbookViewId="0">
      <selection activeCell="C7" sqref="C7:E7"/>
    </sheetView>
  </sheetViews>
  <sheetFormatPr baseColWidth="10" defaultColWidth="11.42578125" defaultRowHeight="12.75" x14ac:dyDescent="0.2"/>
  <cols>
    <col min="1" max="1" width="2.85546875" style="144" bestFit="1" customWidth="1"/>
    <col min="2" max="2" width="35.42578125" style="145" customWidth="1"/>
    <col min="3" max="3" width="7.5703125" style="145" customWidth="1"/>
    <col min="4" max="4" width="6.7109375" style="145" customWidth="1"/>
    <col min="5" max="5" width="29" style="145" customWidth="1"/>
    <col min="6" max="6" width="19.5703125" style="145" customWidth="1"/>
    <col min="7" max="7" width="29.7109375" style="145" customWidth="1"/>
    <col min="8" max="8" width="22" style="75" customWidth="1"/>
    <col min="9" max="9" width="12.5703125" style="76" bestFit="1" customWidth="1"/>
    <col min="10" max="17" width="11.42578125" style="76" customWidth="1"/>
    <col min="18" max="18" width="11.42578125" style="122" customWidth="1"/>
    <col min="19" max="16384" width="11.42578125" style="122"/>
  </cols>
  <sheetData>
    <row r="1" spans="1:9" ht="4.5" customHeight="1" x14ac:dyDescent="0.2">
      <c r="A1" s="73"/>
      <c r="B1" s="74"/>
      <c r="C1" s="74"/>
      <c r="D1" s="74"/>
      <c r="E1" s="74"/>
      <c r="F1" s="74"/>
      <c r="G1" s="74"/>
    </row>
    <row r="2" spans="1:9" ht="15" customHeight="1" x14ac:dyDescent="0.2">
      <c r="A2" s="73"/>
      <c r="B2" s="213" t="s">
        <v>0</v>
      </c>
      <c r="C2" s="214"/>
      <c r="D2" s="214"/>
      <c r="E2" s="215"/>
      <c r="F2" s="77" t="s">
        <v>1</v>
      </c>
      <c r="G2" s="78"/>
      <c r="H2" s="79"/>
    </row>
    <row r="3" spans="1:9" ht="15" customHeight="1" x14ac:dyDescent="0.2">
      <c r="A3" s="80"/>
      <c r="B3" s="214"/>
      <c r="C3" s="214"/>
      <c r="D3" s="214"/>
      <c r="E3" s="215"/>
      <c r="F3" s="81" t="str">
        <f>IF(OR(C4=C75,C4="")=TRUE,"",IF(OR(C4=C81,C4=C82,C4=C83,C4=C84,C4=C85,C4=C86,C4=C89)=FALSE,"Aufbaulänge [m]","Aufbau [St]"))</f>
        <v>Aufbau [St]</v>
      </c>
      <c r="G3" s="11"/>
      <c r="H3" s="82"/>
    </row>
    <row r="4" spans="1:9" ht="15" customHeight="1" x14ac:dyDescent="0.2">
      <c r="A4" s="73"/>
      <c r="B4" s="83" t="s">
        <v>2</v>
      </c>
      <c r="C4" s="216" t="s">
        <v>102</v>
      </c>
      <c r="D4" s="217"/>
      <c r="E4" s="218"/>
      <c r="F4" s="81" t="str">
        <f>IF(OR(C4=C75,C4="")=TRUE,"",IF(OR(C4=C81,C4=C82,C4=C83,C4=C84,C4=C85,C4=C86,C4=C89)=FALSE,"Umbaulänge [m]","Umsetzen [St]"))</f>
        <v>Umsetzen [St]</v>
      </c>
      <c r="G4" s="11"/>
      <c r="H4" s="82"/>
    </row>
    <row r="5" spans="1:9" ht="15" customHeight="1" x14ac:dyDescent="0.2">
      <c r="A5" s="73"/>
      <c r="B5" s="84" t="s">
        <v>3</v>
      </c>
      <c r="C5" s="219" t="s">
        <v>186</v>
      </c>
      <c r="D5" s="220"/>
      <c r="E5" s="221"/>
      <c r="F5" s="85" t="str">
        <f>IF(OR(C4=C75,C4="")=TRUE,"",IF(OR(C4=C78)=FALSE,"","Betriebszeit [h]"))</f>
        <v/>
      </c>
      <c r="G5" s="11"/>
      <c r="H5" s="82"/>
    </row>
    <row r="6" spans="1:9" ht="15" customHeight="1" x14ac:dyDescent="0.2">
      <c r="A6" s="73"/>
      <c r="B6" s="84"/>
      <c r="C6" s="148"/>
      <c r="D6" s="149"/>
      <c r="E6" s="150"/>
      <c r="F6" s="86" t="str">
        <f>IF(OR(C4=C75,C4="")=TRUE,"",IF(OR(C4=C78)=TRUE,"Anzahl d. Bediener (Aufb.): ",""))</f>
        <v/>
      </c>
      <c r="G6" s="183"/>
      <c r="H6" s="82"/>
    </row>
    <row r="7" spans="1:9" ht="52.5" customHeight="1" x14ac:dyDescent="0.2">
      <c r="A7" s="73"/>
      <c r="B7" s="87" t="s">
        <v>4</v>
      </c>
      <c r="C7" s="222" t="s">
        <v>187</v>
      </c>
      <c r="D7" s="223"/>
      <c r="E7" s="224"/>
      <c r="F7" s="88" t="s">
        <v>5</v>
      </c>
      <c r="G7" s="89" t="s">
        <v>6</v>
      </c>
      <c r="H7" s="82"/>
    </row>
    <row r="8" spans="1:9" ht="4.5" customHeight="1" thickBot="1" x14ac:dyDescent="0.25">
      <c r="A8" s="73"/>
      <c r="B8" s="74"/>
      <c r="C8" s="74"/>
      <c r="D8" s="74"/>
      <c r="E8" s="90"/>
      <c r="F8" s="74"/>
      <c r="G8" s="74"/>
      <c r="H8" s="82"/>
    </row>
    <row r="9" spans="1:9" ht="15" customHeight="1" x14ac:dyDescent="0.2">
      <c r="A9" s="91">
        <v>1</v>
      </c>
      <c r="B9" s="92" t="s">
        <v>7</v>
      </c>
      <c r="C9" s="93" t="s">
        <v>8</v>
      </c>
      <c r="D9" s="93" t="s">
        <v>9</v>
      </c>
      <c r="E9" s="93" t="s">
        <v>10</v>
      </c>
      <c r="F9" s="93" t="s">
        <v>11</v>
      </c>
      <c r="G9" s="94" t="s">
        <v>12</v>
      </c>
      <c r="H9" s="82"/>
      <c r="I9" s="76" t="s">
        <v>13</v>
      </c>
    </row>
    <row r="10" spans="1:9" ht="15" customHeight="1" x14ac:dyDescent="0.2">
      <c r="A10" s="91">
        <v>2</v>
      </c>
      <c r="B10" s="95" t="s">
        <v>14</v>
      </c>
      <c r="C10" s="96"/>
      <c r="D10" s="97"/>
      <c r="E10" s="14"/>
      <c r="F10" s="52">
        <f>C10*E10</f>
        <v>0</v>
      </c>
      <c r="G10" s="147"/>
      <c r="H10" s="82"/>
    </row>
    <row r="11" spans="1:9" ht="15" customHeight="1" x14ac:dyDescent="0.2">
      <c r="A11" s="91">
        <v>3</v>
      </c>
      <c r="B11" s="98" t="s">
        <v>15</v>
      </c>
      <c r="C11" s="96"/>
      <c r="D11" s="97"/>
      <c r="E11" s="14"/>
      <c r="F11" s="52">
        <f t="shared" ref="F11:F15" si="0">C11*E11</f>
        <v>0</v>
      </c>
      <c r="G11" s="99"/>
      <c r="H11" s="82"/>
    </row>
    <row r="12" spans="1:9" ht="15" customHeight="1" x14ac:dyDescent="0.2">
      <c r="A12" s="91">
        <v>4</v>
      </c>
      <c r="B12" s="98" t="s">
        <v>16</v>
      </c>
      <c r="C12" s="96"/>
      <c r="D12" s="97"/>
      <c r="E12" s="14"/>
      <c r="F12" s="52">
        <f t="shared" si="0"/>
        <v>0</v>
      </c>
      <c r="G12" s="99"/>
      <c r="H12" s="82"/>
    </row>
    <row r="13" spans="1:9" ht="15" customHeight="1" x14ac:dyDescent="0.2">
      <c r="A13" s="91">
        <v>5</v>
      </c>
      <c r="B13" s="98" t="s">
        <v>17</v>
      </c>
      <c r="C13" s="96"/>
      <c r="D13" s="97"/>
      <c r="E13" s="14"/>
      <c r="F13" s="52">
        <f t="shared" si="0"/>
        <v>0</v>
      </c>
      <c r="G13" s="99"/>
      <c r="H13" s="82"/>
    </row>
    <row r="14" spans="1:9" ht="15" customHeight="1" x14ac:dyDescent="0.2">
      <c r="A14" s="91">
        <v>6</v>
      </c>
      <c r="B14" s="98" t="s">
        <v>18</v>
      </c>
      <c r="C14" s="96"/>
      <c r="D14" s="97"/>
      <c r="E14" s="14"/>
      <c r="F14" s="52">
        <f t="shared" si="0"/>
        <v>0</v>
      </c>
      <c r="G14" s="99"/>
      <c r="H14" s="82"/>
      <c r="I14" s="76" t="s">
        <v>13</v>
      </c>
    </row>
    <row r="15" spans="1:9" ht="15" customHeight="1" thickBot="1" x14ac:dyDescent="0.25">
      <c r="A15" s="91">
        <v>7</v>
      </c>
      <c r="B15" s="100" t="s">
        <v>19</v>
      </c>
      <c r="C15" s="101"/>
      <c r="D15" s="102"/>
      <c r="E15" s="15"/>
      <c r="F15" s="57">
        <f t="shared" si="0"/>
        <v>0</v>
      </c>
      <c r="G15" s="103"/>
      <c r="H15" s="104" t="s">
        <v>20</v>
      </c>
    </row>
    <row r="16" spans="1:9" ht="15" customHeight="1" thickTop="1" x14ac:dyDescent="0.2">
      <c r="A16" s="91">
        <v>8</v>
      </c>
      <c r="B16" s="105" t="s">
        <v>21</v>
      </c>
      <c r="C16" s="106"/>
      <c r="D16" s="107"/>
      <c r="E16" s="18"/>
      <c r="F16" s="52">
        <f>SUM(F10:F15)</f>
        <v>0</v>
      </c>
      <c r="G16" s="108" t="s">
        <v>22</v>
      </c>
      <c r="H16" s="109" t="s">
        <v>23</v>
      </c>
    </row>
    <row r="17" spans="1:17" ht="15" customHeight="1" thickBot="1" x14ac:dyDescent="0.25">
      <c r="A17" s="91">
        <v>9</v>
      </c>
      <c r="B17" s="110" t="s">
        <v>24</v>
      </c>
      <c r="C17" s="111"/>
      <c r="D17" s="112"/>
      <c r="E17" s="21"/>
      <c r="F17" s="52">
        <f>E17*F16</f>
        <v>0</v>
      </c>
      <c r="G17" s="113" t="s">
        <v>25</v>
      </c>
      <c r="H17" s="210" t="s">
        <v>26</v>
      </c>
    </row>
    <row r="18" spans="1:17" ht="15" customHeight="1" x14ac:dyDescent="0.2">
      <c r="A18" s="91">
        <v>10</v>
      </c>
      <c r="B18" s="110" t="s">
        <v>27</v>
      </c>
      <c r="C18" s="111"/>
      <c r="D18" s="115"/>
      <c r="E18" s="23"/>
      <c r="F18" s="60">
        <f>F16+F17</f>
        <v>0</v>
      </c>
      <c r="G18" s="175" t="str">
        <f>IF(G3=0,"",(F18+F19)/G3)</f>
        <v/>
      </c>
      <c r="H18" s="116" t="s">
        <v>28</v>
      </c>
    </row>
    <row r="19" spans="1:17" s="3" customFormat="1" ht="15" customHeight="1" thickBot="1" x14ac:dyDescent="0.25">
      <c r="A19" s="4">
        <v>11</v>
      </c>
      <c r="B19" s="59" t="s">
        <v>29</v>
      </c>
      <c r="C19" s="168" t="s">
        <v>30</v>
      </c>
      <c r="D19" s="170"/>
      <c r="E19" s="171"/>
      <c r="F19" s="60">
        <f>F18*E19</f>
        <v>0</v>
      </c>
      <c r="G19" s="172" t="str">
        <f>IF(OR(C4=C75,C4="")=TRUE,"",IF(OR(C4=C81,C4=C82,C4=C83,C4=C84,C4=C85,C4=C86,C4=C89)=FALSE,"[EUR/m]","[EUR/St]"))</f>
        <v>[EUR/St]</v>
      </c>
      <c r="H19" s="173" t="s">
        <v>31</v>
      </c>
      <c r="I19" s="2"/>
      <c r="J19" s="2"/>
      <c r="K19" s="2"/>
      <c r="L19" s="2"/>
      <c r="M19" s="2"/>
      <c r="N19" s="2"/>
      <c r="O19" s="2"/>
      <c r="P19" s="2"/>
      <c r="Q19" s="2"/>
    </row>
    <row r="20" spans="1:17" ht="15" customHeight="1" x14ac:dyDescent="0.2">
      <c r="A20" s="91">
        <v>12</v>
      </c>
      <c r="B20" s="92" t="s">
        <v>32</v>
      </c>
      <c r="C20" s="93" t="s">
        <v>8</v>
      </c>
      <c r="D20" s="93" t="s">
        <v>9</v>
      </c>
      <c r="E20" s="93" t="s">
        <v>10</v>
      </c>
      <c r="F20" s="93" t="s">
        <v>11</v>
      </c>
      <c r="G20" s="94" t="s">
        <v>12</v>
      </c>
      <c r="H20" s="209"/>
    </row>
    <row r="21" spans="1:17" ht="15" customHeight="1" x14ac:dyDescent="0.2">
      <c r="A21" s="91">
        <v>13</v>
      </c>
      <c r="B21" s="95" t="s">
        <v>14</v>
      </c>
      <c r="C21" s="96"/>
      <c r="D21" s="97"/>
      <c r="E21" s="14"/>
      <c r="F21" s="52">
        <f t="shared" ref="F21:F26" si="1">C21*E21</f>
        <v>0</v>
      </c>
      <c r="G21" s="99"/>
      <c r="H21" s="116"/>
      <c r="I21" s="76" t="s">
        <v>13</v>
      </c>
    </row>
    <row r="22" spans="1:17" ht="15" customHeight="1" x14ac:dyDescent="0.2">
      <c r="A22" s="91">
        <v>14</v>
      </c>
      <c r="B22" s="98" t="s">
        <v>15</v>
      </c>
      <c r="C22" s="96"/>
      <c r="D22" s="97"/>
      <c r="E22" s="14"/>
      <c r="F22" s="52">
        <f t="shared" si="1"/>
        <v>0</v>
      </c>
      <c r="G22" s="99"/>
      <c r="H22" s="116"/>
    </row>
    <row r="23" spans="1:17" ht="15" customHeight="1" x14ac:dyDescent="0.2">
      <c r="A23" s="91">
        <v>15</v>
      </c>
      <c r="B23" s="98" t="s">
        <v>16</v>
      </c>
      <c r="C23" s="96"/>
      <c r="D23" s="97"/>
      <c r="E23" s="14"/>
      <c r="F23" s="52">
        <f t="shared" si="1"/>
        <v>0</v>
      </c>
      <c r="G23" s="99"/>
      <c r="H23" s="116"/>
    </row>
    <row r="24" spans="1:17" ht="15" customHeight="1" x14ac:dyDescent="0.2">
      <c r="A24" s="91">
        <v>16</v>
      </c>
      <c r="B24" s="98" t="s">
        <v>17</v>
      </c>
      <c r="C24" s="96"/>
      <c r="D24" s="97"/>
      <c r="E24" s="14"/>
      <c r="F24" s="52">
        <f t="shared" si="1"/>
        <v>0</v>
      </c>
      <c r="G24" s="99"/>
      <c r="H24" s="116"/>
    </row>
    <row r="25" spans="1:17" ht="15" customHeight="1" x14ac:dyDescent="0.2">
      <c r="A25" s="91">
        <v>17</v>
      </c>
      <c r="B25" s="98" t="s">
        <v>18</v>
      </c>
      <c r="C25" s="96"/>
      <c r="D25" s="97"/>
      <c r="E25" s="14"/>
      <c r="F25" s="52">
        <f t="shared" si="1"/>
        <v>0</v>
      </c>
      <c r="G25" s="99"/>
      <c r="H25" s="116"/>
    </row>
    <row r="26" spans="1:17" ht="15" customHeight="1" thickBot="1" x14ac:dyDescent="0.25">
      <c r="A26" s="91">
        <v>18</v>
      </c>
      <c r="B26" s="100" t="s">
        <v>19</v>
      </c>
      <c r="C26" s="101"/>
      <c r="D26" s="102"/>
      <c r="E26" s="15"/>
      <c r="F26" s="57">
        <f t="shared" si="1"/>
        <v>0</v>
      </c>
      <c r="G26" s="103"/>
      <c r="H26" s="116"/>
    </row>
    <row r="27" spans="1:17" ht="15" customHeight="1" thickTop="1" x14ac:dyDescent="0.2">
      <c r="A27" s="91">
        <v>19</v>
      </c>
      <c r="B27" s="105" t="s">
        <v>21</v>
      </c>
      <c r="C27" s="106"/>
      <c r="D27" s="107"/>
      <c r="E27" s="18"/>
      <c r="F27" s="52">
        <f>SUM(F21:F26)</f>
        <v>0</v>
      </c>
      <c r="G27" s="108" t="s">
        <v>33</v>
      </c>
      <c r="H27" s="109" t="s">
        <v>34</v>
      </c>
    </row>
    <row r="28" spans="1:17" ht="15" customHeight="1" thickBot="1" x14ac:dyDescent="0.25">
      <c r="A28" s="91">
        <v>20</v>
      </c>
      <c r="B28" s="110" t="s">
        <v>24</v>
      </c>
      <c r="C28" s="111"/>
      <c r="D28" s="112"/>
      <c r="E28" s="21"/>
      <c r="F28" s="52">
        <f>E28*F27</f>
        <v>0</v>
      </c>
      <c r="G28" s="113" t="s">
        <v>25</v>
      </c>
      <c r="H28" s="210" t="s">
        <v>35</v>
      </c>
    </row>
    <row r="29" spans="1:17" ht="15" customHeight="1" x14ac:dyDescent="0.2">
      <c r="A29" s="91">
        <v>21</v>
      </c>
      <c r="B29" s="110" t="s">
        <v>27</v>
      </c>
      <c r="C29" s="111"/>
      <c r="D29" s="115"/>
      <c r="E29" s="23"/>
      <c r="F29" s="60">
        <f>F27+F28</f>
        <v>0</v>
      </c>
      <c r="G29" s="175" t="str">
        <f>IF(G4=0,"",(F29+F30)/G4)</f>
        <v/>
      </c>
      <c r="H29" s="116" t="s">
        <v>36</v>
      </c>
    </row>
    <row r="30" spans="1:17" s="3" customFormat="1" ht="15" customHeight="1" thickBot="1" x14ac:dyDescent="0.25">
      <c r="A30" s="4">
        <v>22</v>
      </c>
      <c r="B30" s="59" t="s">
        <v>37</v>
      </c>
      <c r="C30" s="168" t="s">
        <v>30</v>
      </c>
      <c r="D30" s="170"/>
      <c r="E30" s="171"/>
      <c r="F30" s="60">
        <f>F29*E30</f>
        <v>0</v>
      </c>
      <c r="G30" s="172" t="str">
        <f>IF(OR(C4=C75,C4="")=TRUE,"",IF(OR(C4=C81,C4=C82,C4=C83,C4=C84,C4=C85,C4=C86,C4=C89)=FALSE,"[EUR/m]","[EUR/St]"))</f>
        <v>[EUR/St]</v>
      </c>
      <c r="H30" s="173" t="s">
        <v>38</v>
      </c>
      <c r="I30" s="2"/>
      <c r="J30" s="2"/>
      <c r="K30" s="2"/>
      <c r="L30" s="2"/>
      <c r="M30" s="2"/>
      <c r="N30" s="2"/>
      <c r="O30" s="2"/>
      <c r="P30" s="2"/>
      <c r="Q30" s="2"/>
    </row>
    <row r="31" spans="1:17" ht="15" customHeight="1" x14ac:dyDescent="0.2">
      <c r="A31" s="91">
        <v>23</v>
      </c>
      <c r="B31" s="92" t="s">
        <v>39</v>
      </c>
      <c r="C31" s="93" t="s">
        <v>8</v>
      </c>
      <c r="D31" s="93" t="s">
        <v>9</v>
      </c>
      <c r="E31" s="93" t="s">
        <v>10</v>
      </c>
      <c r="F31" s="93" t="s">
        <v>11</v>
      </c>
      <c r="G31" s="94" t="s">
        <v>12</v>
      </c>
      <c r="H31" s="116"/>
    </row>
    <row r="32" spans="1:17" ht="15" customHeight="1" x14ac:dyDescent="0.2">
      <c r="A32" s="91">
        <v>24</v>
      </c>
      <c r="B32" s="117"/>
      <c r="C32" s="96"/>
      <c r="D32" s="97"/>
      <c r="E32" s="14"/>
      <c r="F32" s="52">
        <f>C32*E32</f>
        <v>0</v>
      </c>
      <c r="G32" s="99"/>
      <c r="H32" s="116"/>
      <c r="I32" s="76" t="s">
        <v>13</v>
      </c>
    </row>
    <row r="33" spans="1:8" ht="15" customHeight="1" x14ac:dyDescent="0.2">
      <c r="A33" s="91">
        <v>25</v>
      </c>
      <c r="B33" s="117"/>
      <c r="C33" s="96"/>
      <c r="D33" s="97"/>
      <c r="E33" s="14"/>
      <c r="F33" s="52">
        <f>C33*E33</f>
        <v>0</v>
      </c>
      <c r="G33" s="99"/>
      <c r="H33" s="116"/>
    </row>
    <row r="34" spans="1:8" ht="15" customHeight="1" x14ac:dyDescent="0.2">
      <c r="A34" s="91">
        <v>26</v>
      </c>
      <c r="B34" s="117"/>
      <c r="C34" s="96"/>
      <c r="D34" s="97"/>
      <c r="E34" s="14"/>
      <c r="F34" s="52">
        <f>C34*E34</f>
        <v>0</v>
      </c>
      <c r="G34" s="99"/>
      <c r="H34" s="116"/>
    </row>
    <row r="35" spans="1:8" ht="15" customHeight="1" x14ac:dyDescent="0.2">
      <c r="A35" s="91">
        <v>27</v>
      </c>
      <c r="B35" s="117"/>
      <c r="C35" s="96"/>
      <c r="D35" s="97"/>
      <c r="E35" s="14"/>
      <c r="F35" s="52">
        <f>C35*E35</f>
        <v>0</v>
      </c>
      <c r="G35" s="99"/>
      <c r="H35" s="116"/>
    </row>
    <row r="36" spans="1:8" ht="15" customHeight="1" thickBot="1" x14ac:dyDescent="0.25">
      <c r="A36" s="91">
        <v>28</v>
      </c>
      <c r="B36" s="118"/>
      <c r="C36" s="101"/>
      <c r="D36" s="102"/>
      <c r="E36" s="15"/>
      <c r="F36" s="57">
        <f>C36*E36</f>
        <v>0</v>
      </c>
      <c r="G36" s="103"/>
      <c r="H36" s="116"/>
    </row>
    <row r="37" spans="1:8" ht="15" customHeight="1" thickTop="1" x14ac:dyDescent="0.2">
      <c r="A37" s="91">
        <v>29</v>
      </c>
      <c r="B37" s="105" t="s">
        <v>40</v>
      </c>
      <c r="C37" s="106"/>
      <c r="D37" s="107"/>
      <c r="E37" s="18"/>
      <c r="F37" s="52">
        <f>SUM(F32:F36)</f>
        <v>0</v>
      </c>
      <c r="G37" s="108" t="s">
        <v>41</v>
      </c>
      <c r="H37" s="116" t="s">
        <v>42</v>
      </c>
    </row>
    <row r="38" spans="1:8" ht="15" customHeight="1" x14ac:dyDescent="0.2">
      <c r="A38" s="91">
        <v>30</v>
      </c>
      <c r="B38" s="110" t="s">
        <v>43</v>
      </c>
      <c r="C38" s="111"/>
      <c r="D38" s="112"/>
      <c r="E38" s="21"/>
      <c r="F38" s="52">
        <f>F37*E38</f>
        <v>0</v>
      </c>
      <c r="G38" s="119" t="s">
        <v>44</v>
      </c>
      <c r="H38" s="114" t="s">
        <v>45</v>
      </c>
    </row>
    <row r="39" spans="1:8" ht="15" customHeight="1" x14ac:dyDescent="0.2">
      <c r="A39" s="91">
        <v>31</v>
      </c>
      <c r="B39" s="110" t="s">
        <v>46</v>
      </c>
      <c r="C39" s="111"/>
      <c r="D39" s="115"/>
      <c r="E39" s="23"/>
      <c r="F39" s="52">
        <f>F37+F38</f>
        <v>0</v>
      </c>
      <c r="G39" s="120"/>
      <c r="H39" s="116" t="s">
        <v>47</v>
      </c>
    </row>
    <row r="40" spans="1:8" ht="15" customHeight="1" x14ac:dyDescent="0.2">
      <c r="A40" s="91">
        <v>32</v>
      </c>
      <c r="B40" s="110" t="s">
        <v>48</v>
      </c>
      <c r="C40" s="111"/>
      <c r="D40" s="112"/>
      <c r="E40" s="24"/>
      <c r="F40" s="5" t="s">
        <v>49</v>
      </c>
      <c r="G40" s="120"/>
      <c r="H40" s="116"/>
    </row>
    <row r="41" spans="1:8" ht="15" customHeight="1" x14ac:dyDescent="0.2">
      <c r="A41" s="91">
        <v>33</v>
      </c>
      <c r="B41" s="110" t="s">
        <v>50</v>
      </c>
      <c r="C41" s="111"/>
      <c r="D41" s="112"/>
      <c r="E41" s="21"/>
      <c r="F41" s="52">
        <f>IF(E40=0,0,F39/2*E41+F39/E40*12)</f>
        <v>0</v>
      </c>
      <c r="G41" s="120" t="s">
        <v>51</v>
      </c>
      <c r="H41" s="116" t="s">
        <v>52</v>
      </c>
    </row>
    <row r="42" spans="1:8" ht="15" customHeight="1" x14ac:dyDescent="0.2">
      <c r="A42" s="91">
        <v>34</v>
      </c>
      <c r="B42" s="110" t="s">
        <v>53</v>
      </c>
      <c r="C42" s="111"/>
      <c r="D42" s="112"/>
      <c r="E42" s="24"/>
      <c r="F42" s="52">
        <f>IF(E42=0,0,F41/E42)</f>
        <v>0</v>
      </c>
      <c r="G42" s="120" t="s">
        <v>54</v>
      </c>
      <c r="H42" s="114" t="s">
        <v>55</v>
      </c>
    </row>
    <row r="43" spans="1:8" ht="15" customHeight="1" x14ac:dyDescent="0.2">
      <c r="A43" s="91">
        <v>35</v>
      </c>
      <c r="B43" s="110" t="s">
        <v>56</v>
      </c>
      <c r="C43" s="111"/>
      <c r="D43" s="112"/>
      <c r="E43" s="21"/>
      <c r="F43" s="52">
        <f>E43*F39</f>
        <v>0</v>
      </c>
      <c r="G43" s="120" t="s">
        <v>57</v>
      </c>
      <c r="H43" s="114" t="s">
        <v>58</v>
      </c>
    </row>
    <row r="44" spans="1:8" ht="15" customHeight="1" x14ac:dyDescent="0.2">
      <c r="A44" s="91">
        <v>36</v>
      </c>
      <c r="B44" s="121" t="s">
        <v>59</v>
      </c>
      <c r="C44" s="106"/>
      <c r="D44" s="107"/>
      <c r="E44" s="26"/>
      <c r="F44" s="52">
        <f>IF(E42=0,0,F43/E42)</f>
        <v>0</v>
      </c>
      <c r="G44" s="120" t="s">
        <v>60</v>
      </c>
      <c r="H44" s="114" t="s">
        <v>61</v>
      </c>
    </row>
    <row r="45" spans="1:8" ht="15" customHeight="1" thickBot="1" x14ac:dyDescent="0.25">
      <c r="A45" s="91">
        <v>37</v>
      </c>
      <c r="B45" s="100" t="s">
        <v>62</v>
      </c>
      <c r="C45" s="101"/>
      <c r="D45" s="102"/>
      <c r="E45" s="15"/>
      <c r="F45" s="57">
        <f>C45*E45</f>
        <v>0</v>
      </c>
      <c r="G45" s="182" t="s">
        <v>63</v>
      </c>
      <c r="H45" s="114"/>
    </row>
    <row r="46" spans="1:8" ht="15" customHeight="1" thickTop="1" x14ac:dyDescent="0.2">
      <c r="A46" s="91">
        <v>38</v>
      </c>
      <c r="B46" s="105" t="s">
        <v>21</v>
      </c>
      <c r="C46" s="106"/>
      <c r="D46" s="107"/>
      <c r="E46" s="18"/>
      <c r="F46" s="52">
        <f>F42+F44+F45</f>
        <v>0</v>
      </c>
      <c r="G46" s="108" t="s">
        <v>63</v>
      </c>
      <c r="H46" s="114" t="s">
        <v>64</v>
      </c>
    </row>
    <row r="47" spans="1:8" ht="15" customHeight="1" thickBot="1" x14ac:dyDescent="0.25">
      <c r="A47" s="91">
        <v>39</v>
      </c>
      <c r="B47" s="110" t="s">
        <v>24</v>
      </c>
      <c r="C47" s="111"/>
      <c r="D47" s="112"/>
      <c r="E47" s="21"/>
      <c r="F47" s="52">
        <f>E47*F46</f>
        <v>0</v>
      </c>
      <c r="G47" s="113" t="s">
        <v>25</v>
      </c>
      <c r="H47" s="211" t="s">
        <v>65</v>
      </c>
    </row>
    <row r="48" spans="1:8" ht="15" customHeight="1" x14ac:dyDescent="0.2">
      <c r="A48" s="91">
        <v>40</v>
      </c>
      <c r="B48" s="110" t="s">
        <v>27</v>
      </c>
      <c r="C48" s="111"/>
      <c r="D48" s="115"/>
      <c r="E48" s="23"/>
      <c r="F48" s="60">
        <f>F46+F47</f>
        <v>0</v>
      </c>
      <c r="G48" s="175" t="str">
        <f>IF(F48=0,"",(F48+F49)/G3)</f>
        <v/>
      </c>
      <c r="H48" s="114" t="s">
        <v>66</v>
      </c>
    </row>
    <row r="49" spans="1:17" s="3" customFormat="1" ht="15" customHeight="1" thickBot="1" x14ac:dyDescent="0.25">
      <c r="A49" s="4">
        <v>41</v>
      </c>
      <c r="B49" s="59" t="s">
        <v>37</v>
      </c>
      <c r="C49" s="168" t="s">
        <v>30</v>
      </c>
      <c r="D49" s="170"/>
      <c r="E49" s="171"/>
      <c r="F49" s="60">
        <f>F48*E49</f>
        <v>0</v>
      </c>
      <c r="G49" s="172" t="str">
        <f>IF(C4="","",IF(OR(C4=C75,C4=C81,C4=C82,C4=C83,C4=C84,C4=C85,C4=C86,C4=C89)=FALSE,"[EUR/m*d]","[EUR/St*d]"))</f>
        <v>[EUR/St*d]</v>
      </c>
      <c r="H49" s="173" t="s">
        <v>67</v>
      </c>
      <c r="I49" s="2"/>
      <c r="J49" s="2"/>
      <c r="K49" s="2"/>
      <c r="L49" s="2"/>
      <c r="M49" s="2"/>
      <c r="N49" s="2"/>
      <c r="O49" s="2"/>
      <c r="P49" s="2"/>
      <c r="Q49" s="2"/>
    </row>
    <row r="50" spans="1:17" ht="15" customHeight="1" thickBot="1" x14ac:dyDescent="0.25">
      <c r="A50" s="91">
        <v>42</v>
      </c>
      <c r="B50" s="92" t="s">
        <v>68</v>
      </c>
      <c r="C50" s="93" t="s">
        <v>8</v>
      </c>
      <c r="D50" s="93" t="s">
        <v>9</v>
      </c>
      <c r="E50" s="93" t="s">
        <v>10</v>
      </c>
      <c r="F50" s="93" t="s">
        <v>11</v>
      </c>
      <c r="G50" s="146" t="s">
        <v>12</v>
      </c>
      <c r="H50" s="116"/>
    </row>
    <row r="51" spans="1:17" ht="15" customHeight="1" x14ac:dyDescent="0.2">
      <c r="A51" s="91">
        <v>43</v>
      </c>
      <c r="B51" s="98" t="str">
        <f>IF(OR(C4=C75,C4="",C4=C78,C4=C79)=TRUE,"","Bedienung gesamt")</f>
        <v>Bedienung gesamt</v>
      </c>
      <c r="C51" s="96"/>
      <c r="D51" s="97"/>
      <c r="E51" s="14"/>
      <c r="F51" s="52">
        <f t="shared" ref="F51:F54" si="2">C51*E51</f>
        <v>0</v>
      </c>
      <c r="G51" s="99"/>
      <c r="H51" s="116"/>
      <c r="I51" s="76" t="s">
        <v>13</v>
      </c>
    </row>
    <row r="52" spans="1:17" ht="15" customHeight="1" x14ac:dyDescent="0.2">
      <c r="A52" s="91">
        <v>44</v>
      </c>
      <c r="B52" s="98" t="s">
        <v>69</v>
      </c>
      <c r="C52" s="96"/>
      <c r="D52" s="97"/>
      <c r="E52" s="14"/>
      <c r="F52" s="52">
        <f t="shared" si="2"/>
        <v>0</v>
      </c>
      <c r="G52" s="99"/>
      <c r="H52" s="116"/>
    </row>
    <row r="53" spans="1:17" ht="15" customHeight="1" x14ac:dyDescent="0.2">
      <c r="A53" s="91">
        <v>45</v>
      </c>
      <c r="B53" s="98" t="s">
        <v>70</v>
      </c>
      <c r="C53" s="96"/>
      <c r="D53" s="97"/>
      <c r="E53" s="14"/>
      <c r="F53" s="52">
        <f t="shared" si="2"/>
        <v>0</v>
      </c>
      <c r="G53" s="99"/>
      <c r="H53" s="116"/>
    </row>
    <row r="54" spans="1:17" ht="15" customHeight="1" thickBot="1" x14ac:dyDescent="0.25">
      <c r="A54" s="91">
        <v>46</v>
      </c>
      <c r="B54" s="100" t="s">
        <v>71</v>
      </c>
      <c r="C54" s="101"/>
      <c r="D54" s="102"/>
      <c r="E54" s="15"/>
      <c r="F54" s="57">
        <f t="shared" si="2"/>
        <v>0</v>
      </c>
      <c r="G54" s="103"/>
      <c r="H54" s="116"/>
    </row>
    <row r="55" spans="1:17" ht="15" customHeight="1" thickTop="1" x14ac:dyDescent="0.2">
      <c r="A55" s="91">
        <v>47</v>
      </c>
      <c r="B55" s="105" t="s">
        <v>21</v>
      </c>
      <c r="C55" s="106"/>
      <c r="D55" s="107"/>
      <c r="E55" s="18"/>
      <c r="F55" s="52">
        <f>SUM(F51:F54)</f>
        <v>0</v>
      </c>
      <c r="G55" s="108" t="s">
        <v>72</v>
      </c>
      <c r="H55" s="116" t="s">
        <v>73</v>
      </c>
    </row>
    <row r="56" spans="1:17" ht="15" customHeight="1" thickBot="1" x14ac:dyDescent="0.25">
      <c r="A56" s="91">
        <v>48</v>
      </c>
      <c r="B56" s="110" t="s">
        <v>24</v>
      </c>
      <c r="C56" s="111"/>
      <c r="D56" s="112"/>
      <c r="E56" s="21"/>
      <c r="F56" s="52">
        <f>E56*F55</f>
        <v>0</v>
      </c>
      <c r="G56" s="113" t="s">
        <v>25</v>
      </c>
      <c r="H56" s="212" t="s">
        <v>74</v>
      </c>
    </row>
    <row r="57" spans="1:17" ht="15" customHeight="1" x14ac:dyDescent="0.2">
      <c r="A57" s="91">
        <v>49</v>
      </c>
      <c r="B57" s="110" t="s">
        <v>27</v>
      </c>
      <c r="C57" s="111"/>
      <c r="D57" s="115"/>
      <c r="E57" s="23"/>
      <c r="F57" s="60">
        <f>F55+F56</f>
        <v>0</v>
      </c>
      <c r="G57" s="175" t="str">
        <f>IF(G5=0,"",(F57+F58)/G5/G3)</f>
        <v/>
      </c>
      <c r="H57" s="114" t="s">
        <v>75</v>
      </c>
    </row>
    <row r="58" spans="1:17" s="3" customFormat="1" ht="15" customHeight="1" thickBot="1" x14ac:dyDescent="0.25">
      <c r="A58" s="4">
        <v>50</v>
      </c>
      <c r="B58" s="167" t="s">
        <v>37</v>
      </c>
      <c r="C58" s="168" t="s">
        <v>30</v>
      </c>
      <c r="D58" s="170"/>
      <c r="E58" s="171"/>
      <c r="F58" s="169">
        <f>F57*E58</f>
        <v>0</v>
      </c>
      <c r="G58" s="172" t="str">
        <f>IF(OR(C4=C75,C4="")=TRUE,"",IF(OR(C4=C78)=TRUE,"[EUR/m*h]",IF(OR(C4=C89)=TRUE,"[EUR/St*h]","")))</f>
        <v/>
      </c>
      <c r="H58" s="173" t="s">
        <v>76</v>
      </c>
      <c r="I58" s="2"/>
      <c r="J58" s="2"/>
      <c r="K58" s="2"/>
      <c r="L58" s="2"/>
      <c r="M58" s="2"/>
      <c r="N58" s="2"/>
      <c r="O58" s="2"/>
      <c r="P58" s="2"/>
      <c r="Q58" s="2"/>
    </row>
    <row r="59" spans="1:17" ht="4.5" customHeight="1" x14ac:dyDescent="0.2">
      <c r="A59" s="73"/>
      <c r="B59" s="74"/>
      <c r="C59" s="123"/>
      <c r="D59" s="123"/>
      <c r="E59" s="124"/>
      <c r="F59" s="123"/>
      <c r="G59" s="123"/>
      <c r="H59" s="125"/>
      <c r="I59" s="126"/>
    </row>
    <row r="60" spans="1:17" s="131" customFormat="1" ht="10.5" x14ac:dyDescent="0.2">
      <c r="A60" s="127"/>
      <c r="B60" s="128" t="s">
        <v>77</v>
      </c>
      <c r="C60" s="129"/>
      <c r="D60" s="128"/>
      <c r="E60" s="129"/>
      <c r="F60" s="130" t="s">
        <v>78</v>
      </c>
      <c r="G60" s="130"/>
      <c r="H60" s="125"/>
      <c r="I60" s="127"/>
      <c r="J60" s="127"/>
      <c r="K60" s="127"/>
      <c r="L60" s="127"/>
      <c r="M60" s="127"/>
      <c r="N60" s="127"/>
      <c r="O60" s="127"/>
      <c r="P60" s="127"/>
      <c r="Q60" s="127"/>
    </row>
    <row r="61" spans="1:17" s="131" customFormat="1" ht="10.5" x14ac:dyDescent="0.2">
      <c r="A61" s="127"/>
      <c r="B61" s="130" t="s">
        <v>79</v>
      </c>
      <c r="C61" s="129"/>
      <c r="D61" s="128"/>
      <c r="E61" s="129"/>
      <c r="F61" s="132" t="s">
        <v>80</v>
      </c>
      <c r="G61" s="130"/>
      <c r="H61" s="125"/>
      <c r="I61" s="127"/>
      <c r="J61" s="127"/>
      <c r="K61" s="127"/>
      <c r="L61" s="127"/>
      <c r="M61" s="127"/>
      <c r="N61" s="127"/>
      <c r="O61" s="127"/>
      <c r="P61" s="127"/>
      <c r="Q61" s="127"/>
    </row>
    <row r="62" spans="1:17" s="131" customFormat="1" ht="10.5" x14ac:dyDescent="0.2">
      <c r="A62" s="127"/>
      <c r="B62" s="128" t="s">
        <v>81</v>
      </c>
      <c r="C62" s="129"/>
      <c r="D62" s="128"/>
      <c r="E62" s="129"/>
      <c r="F62" s="130" t="s">
        <v>82</v>
      </c>
      <c r="G62" s="130"/>
      <c r="H62" s="125"/>
      <c r="I62" s="127"/>
      <c r="J62" s="127"/>
      <c r="K62" s="127"/>
      <c r="L62" s="127"/>
      <c r="M62" s="127"/>
      <c r="N62" s="127"/>
      <c r="O62" s="127"/>
      <c r="P62" s="127"/>
      <c r="Q62" s="127"/>
    </row>
    <row r="63" spans="1:17" s="131" customFormat="1" ht="10.5" x14ac:dyDescent="0.2">
      <c r="A63" s="127"/>
      <c r="B63" s="128" t="s">
        <v>83</v>
      </c>
      <c r="C63" s="129"/>
      <c r="D63" s="128"/>
      <c r="E63" s="129"/>
      <c r="F63" s="132" t="s">
        <v>84</v>
      </c>
      <c r="G63" s="130"/>
      <c r="H63" s="125"/>
      <c r="I63" s="127"/>
      <c r="J63" s="127"/>
      <c r="K63" s="127"/>
      <c r="L63" s="127"/>
      <c r="M63" s="127"/>
      <c r="N63" s="127"/>
      <c r="O63" s="127"/>
      <c r="P63" s="127"/>
      <c r="Q63" s="127"/>
    </row>
    <row r="64" spans="1:17" s="131" customFormat="1" ht="10.5" x14ac:dyDescent="0.2">
      <c r="A64" s="127"/>
      <c r="B64" s="128" t="s">
        <v>85</v>
      </c>
      <c r="C64" s="129"/>
      <c r="D64" s="128"/>
      <c r="E64" s="129"/>
      <c r="F64" s="131" t="s">
        <v>86</v>
      </c>
      <c r="H64" s="125"/>
      <c r="I64" s="127"/>
      <c r="J64" s="127"/>
      <c r="K64" s="127"/>
      <c r="L64" s="127"/>
      <c r="M64" s="127"/>
      <c r="N64" s="127"/>
      <c r="O64" s="127"/>
      <c r="P64" s="127"/>
      <c r="Q64" s="127"/>
    </row>
    <row r="65" spans="1:17" s="131" customFormat="1" ht="10.5" x14ac:dyDescent="0.2">
      <c r="A65" s="127"/>
      <c r="B65" s="128"/>
      <c r="C65" s="129"/>
      <c r="D65" s="128"/>
      <c r="E65" s="129"/>
      <c r="F65" s="177"/>
      <c r="G65" s="177"/>
      <c r="H65" s="125"/>
      <c r="I65" s="127"/>
      <c r="J65" s="127"/>
      <c r="K65" s="127"/>
      <c r="L65" s="127"/>
      <c r="M65" s="127"/>
      <c r="N65" s="127"/>
      <c r="O65" s="127"/>
      <c r="P65" s="127"/>
      <c r="Q65" s="127"/>
    </row>
    <row r="66" spans="1:17" s="131" customFormat="1" ht="10.5" x14ac:dyDescent="0.2">
      <c r="A66" s="127"/>
      <c r="B66" s="128"/>
      <c r="C66" s="129"/>
      <c r="D66" s="128"/>
      <c r="E66" s="129"/>
      <c r="F66" s="32"/>
      <c r="G66" s="133" t="s">
        <v>87</v>
      </c>
      <c r="H66" s="125"/>
      <c r="I66" s="127"/>
      <c r="J66" s="127"/>
      <c r="K66" s="127"/>
      <c r="L66" s="127"/>
      <c r="M66" s="127"/>
      <c r="N66" s="127"/>
      <c r="O66" s="127"/>
      <c r="P66" s="127"/>
      <c r="Q66" s="127"/>
    </row>
    <row r="67" spans="1:17" ht="8.25" customHeight="1" x14ac:dyDescent="0.2">
      <c r="A67" s="134"/>
      <c r="B67" s="135"/>
      <c r="C67" s="135"/>
      <c r="D67" s="135"/>
      <c r="E67" s="136"/>
      <c r="F67" s="136"/>
      <c r="G67" s="136"/>
      <c r="H67" s="125"/>
    </row>
    <row r="68" spans="1:17" x14ac:dyDescent="0.2">
      <c r="A68" s="73"/>
      <c r="B68" s="74"/>
      <c r="C68" s="74"/>
      <c r="D68" s="74"/>
      <c r="E68" s="137"/>
      <c r="F68" s="74"/>
      <c r="G68" s="74"/>
      <c r="H68" s="125"/>
    </row>
    <row r="69" spans="1:17" x14ac:dyDescent="0.2">
      <c r="A69" s="138"/>
      <c r="B69" s="74"/>
      <c r="C69" s="74"/>
      <c r="D69" s="74"/>
      <c r="E69" s="137"/>
      <c r="F69" s="74"/>
      <c r="G69" s="74"/>
      <c r="H69" s="125"/>
    </row>
    <row r="70" spans="1:17" ht="12" customHeight="1" x14ac:dyDescent="0.2">
      <c r="A70" s="73"/>
      <c r="B70" s="74"/>
      <c r="C70" s="74"/>
      <c r="D70" s="74"/>
      <c r="E70" s="137"/>
      <c r="F70" s="74"/>
      <c r="G70" s="74"/>
      <c r="H70" s="125"/>
    </row>
    <row r="71" spans="1:17" ht="15.75" customHeight="1" x14ac:dyDescent="0.2">
      <c r="A71" s="73"/>
      <c r="B71" s="74"/>
      <c r="C71" s="74"/>
      <c r="D71" s="74"/>
      <c r="E71" s="137"/>
      <c r="F71" s="74"/>
      <c r="G71" s="74"/>
      <c r="H71" s="125"/>
    </row>
    <row r="72" spans="1:17" ht="12" customHeight="1" x14ac:dyDescent="0.2">
      <c r="A72" s="134"/>
      <c r="B72" s="74"/>
      <c r="C72" s="74"/>
      <c r="D72" s="74"/>
      <c r="E72" s="137"/>
      <c r="F72" s="74"/>
      <c r="G72" s="74"/>
      <c r="H72" s="125"/>
    </row>
    <row r="73" spans="1:17" x14ac:dyDescent="0.2">
      <c r="A73" s="73"/>
      <c r="B73" s="74"/>
      <c r="C73" s="74"/>
      <c r="D73" s="74"/>
      <c r="E73" s="137"/>
      <c r="F73" s="74"/>
      <c r="G73" s="74"/>
      <c r="H73" s="125"/>
    </row>
    <row r="74" spans="1:17" x14ac:dyDescent="0.2">
      <c r="A74" s="73"/>
      <c r="B74" s="74"/>
      <c r="C74" s="76"/>
      <c r="D74" s="74"/>
      <c r="E74" s="137"/>
      <c r="F74" s="139" t="s">
        <v>88</v>
      </c>
      <c r="G74" s="139" t="s">
        <v>89</v>
      </c>
      <c r="H74" s="139" t="s">
        <v>90</v>
      </c>
      <c r="I74" s="139" t="s">
        <v>91</v>
      </c>
    </row>
    <row r="75" spans="1:17" x14ac:dyDescent="0.2">
      <c r="A75" s="73"/>
      <c r="B75" s="74"/>
      <c r="C75" s="140" t="s">
        <v>92</v>
      </c>
      <c r="D75" s="141"/>
      <c r="E75" s="142"/>
      <c r="F75" s="143"/>
      <c r="G75" s="143"/>
      <c r="H75" s="143"/>
      <c r="I75" s="139" t="s">
        <v>93</v>
      </c>
    </row>
    <row r="76" spans="1:17" x14ac:dyDescent="0.2">
      <c r="A76" s="73"/>
      <c r="B76" s="74"/>
      <c r="C76" s="140" t="s">
        <v>94</v>
      </c>
      <c r="D76" s="141"/>
      <c r="E76" s="142"/>
      <c r="F76" s="139" t="s">
        <v>95</v>
      </c>
      <c r="G76" s="139" t="s">
        <v>95</v>
      </c>
      <c r="H76" s="143"/>
      <c r="I76" s="139" t="s">
        <v>95</v>
      </c>
    </row>
    <row r="77" spans="1:17" x14ac:dyDescent="0.2">
      <c r="A77" s="73"/>
      <c r="B77" s="74"/>
      <c r="C77" s="140" t="s">
        <v>96</v>
      </c>
      <c r="D77" s="141"/>
      <c r="E77" s="142"/>
      <c r="F77" s="139" t="s">
        <v>95</v>
      </c>
      <c r="G77" s="139" t="s">
        <v>95</v>
      </c>
      <c r="H77" s="143"/>
      <c r="I77" s="139" t="s">
        <v>95</v>
      </c>
    </row>
    <row r="78" spans="1:17" ht="13.5" customHeight="1" x14ac:dyDescent="0.2">
      <c r="A78" s="73"/>
      <c r="B78" s="74"/>
      <c r="C78" s="140" t="s">
        <v>97</v>
      </c>
      <c r="D78" s="141"/>
      <c r="E78" s="142"/>
      <c r="F78" s="139" t="s">
        <v>95</v>
      </c>
      <c r="G78" s="139" t="s">
        <v>95</v>
      </c>
      <c r="H78" s="139" t="s">
        <v>95</v>
      </c>
      <c r="I78" s="139" t="s">
        <v>95</v>
      </c>
    </row>
    <row r="79" spans="1:17" ht="13.5" customHeight="1" x14ac:dyDescent="0.2">
      <c r="A79" s="73"/>
      <c r="B79" s="74"/>
      <c r="C79" s="140" t="s">
        <v>98</v>
      </c>
      <c r="D79" s="141"/>
      <c r="E79" s="142"/>
      <c r="F79" s="139" t="s">
        <v>99</v>
      </c>
      <c r="G79" s="139" t="s">
        <v>99</v>
      </c>
      <c r="H79" s="139" t="s">
        <v>99</v>
      </c>
      <c r="I79" s="139" t="s">
        <v>99</v>
      </c>
      <c r="J79" s="76" t="s">
        <v>13</v>
      </c>
    </row>
    <row r="80" spans="1:17" ht="13.5" customHeight="1" x14ac:dyDescent="0.2">
      <c r="A80" s="73"/>
      <c r="B80" s="74"/>
      <c r="C80" s="140" t="s">
        <v>100</v>
      </c>
      <c r="D80" s="141"/>
      <c r="E80" s="142"/>
      <c r="F80" s="139" t="s">
        <v>93</v>
      </c>
      <c r="G80" s="143"/>
      <c r="H80" s="143"/>
      <c r="I80" s="139" t="s">
        <v>99</v>
      </c>
      <c r="J80" s="76" t="s">
        <v>13</v>
      </c>
    </row>
    <row r="81" spans="1:10" x14ac:dyDescent="0.2">
      <c r="A81" s="73"/>
      <c r="B81" s="74"/>
      <c r="C81" s="140" t="s">
        <v>101</v>
      </c>
      <c r="D81" s="141"/>
      <c r="E81" s="142"/>
      <c r="F81" s="139" t="s">
        <v>93</v>
      </c>
      <c r="G81" s="139" t="s">
        <v>93</v>
      </c>
      <c r="H81" s="143"/>
      <c r="I81" s="139" t="s">
        <v>93</v>
      </c>
    </row>
    <row r="82" spans="1:10" x14ac:dyDescent="0.2">
      <c r="A82" s="73"/>
      <c r="B82" s="74"/>
      <c r="C82" s="140" t="s">
        <v>102</v>
      </c>
      <c r="D82" s="141"/>
      <c r="E82" s="142"/>
      <c r="F82" s="139" t="s">
        <v>93</v>
      </c>
      <c r="G82" s="139" t="s">
        <v>93</v>
      </c>
      <c r="H82" s="143"/>
      <c r="I82" s="139" t="s">
        <v>93</v>
      </c>
    </row>
    <row r="83" spans="1:10" x14ac:dyDescent="0.2">
      <c r="A83" s="73"/>
      <c r="B83" s="74"/>
      <c r="C83" s="140" t="s">
        <v>103</v>
      </c>
      <c r="D83" s="141"/>
      <c r="E83" s="142"/>
      <c r="F83" s="139" t="s">
        <v>93</v>
      </c>
      <c r="G83" s="139" t="s">
        <v>93</v>
      </c>
      <c r="H83" s="143"/>
      <c r="I83" s="139" t="s">
        <v>93</v>
      </c>
    </row>
    <row r="84" spans="1:10" x14ac:dyDescent="0.2">
      <c r="A84" s="73"/>
      <c r="B84" s="74"/>
      <c r="C84" s="140" t="s">
        <v>104</v>
      </c>
      <c r="D84" s="141"/>
      <c r="E84" s="142"/>
      <c r="F84" s="139" t="s">
        <v>93</v>
      </c>
      <c r="G84" s="139" t="s">
        <v>93</v>
      </c>
      <c r="H84" s="143"/>
      <c r="I84" s="139" t="s">
        <v>93</v>
      </c>
    </row>
    <row r="85" spans="1:10" x14ac:dyDescent="0.2">
      <c r="A85" s="73"/>
      <c r="B85" s="74"/>
      <c r="C85" s="140" t="s">
        <v>105</v>
      </c>
      <c r="D85" s="141"/>
      <c r="E85" s="142"/>
      <c r="F85" s="139" t="s">
        <v>93</v>
      </c>
      <c r="G85" s="139" t="s">
        <v>93</v>
      </c>
      <c r="H85" s="143"/>
      <c r="I85" s="139" t="s">
        <v>93</v>
      </c>
    </row>
    <row r="86" spans="1:10" x14ac:dyDescent="0.2">
      <c r="A86" s="73"/>
      <c r="B86" s="74"/>
      <c r="C86" s="140" t="s">
        <v>106</v>
      </c>
      <c r="D86" s="141"/>
      <c r="E86" s="142"/>
      <c r="F86" s="139" t="s">
        <v>93</v>
      </c>
      <c r="G86" s="139" t="s">
        <v>93</v>
      </c>
      <c r="H86" s="143"/>
      <c r="I86" s="139" t="s">
        <v>93</v>
      </c>
    </row>
    <row r="87" spans="1:10" x14ac:dyDescent="0.2">
      <c r="A87" s="73"/>
      <c r="B87" s="74"/>
      <c r="C87" s="140" t="s">
        <v>107</v>
      </c>
      <c r="D87" s="141"/>
      <c r="E87" s="142"/>
      <c r="F87" s="139" t="s">
        <v>93</v>
      </c>
      <c r="G87" s="139" t="s">
        <v>93</v>
      </c>
      <c r="H87" s="139" t="s">
        <v>108</v>
      </c>
      <c r="I87" s="139" t="s">
        <v>93</v>
      </c>
      <c r="J87" s="76" t="s">
        <v>13</v>
      </c>
    </row>
    <row r="88" spans="1:10" x14ac:dyDescent="0.2">
      <c r="A88" s="73"/>
      <c r="B88" s="74"/>
      <c r="C88" s="140" t="s">
        <v>109</v>
      </c>
      <c r="D88" s="141"/>
      <c r="E88" s="142"/>
      <c r="F88" s="139" t="s">
        <v>93</v>
      </c>
      <c r="G88" s="143"/>
      <c r="H88" s="139" t="s">
        <v>99</v>
      </c>
      <c r="I88" s="139" t="s">
        <v>99</v>
      </c>
      <c r="J88" s="76" t="s">
        <v>13</v>
      </c>
    </row>
    <row r="89" spans="1:10" x14ac:dyDescent="0.2">
      <c r="A89" s="73"/>
      <c r="B89" s="74"/>
      <c r="C89" s="140" t="s">
        <v>110</v>
      </c>
      <c r="D89" s="141"/>
      <c r="E89" s="142"/>
      <c r="F89" s="139" t="s">
        <v>95</v>
      </c>
      <c r="G89" s="143"/>
      <c r="H89" s="139" t="s">
        <v>111</v>
      </c>
      <c r="I89" s="139" t="s">
        <v>111</v>
      </c>
    </row>
    <row r="90" spans="1:10" x14ac:dyDescent="0.2">
      <c r="A90" s="73"/>
      <c r="B90" s="74"/>
      <c r="C90" s="74"/>
      <c r="D90" s="74"/>
      <c r="E90" s="137"/>
      <c r="F90" s="74"/>
      <c r="G90" s="74"/>
      <c r="H90" s="125"/>
    </row>
    <row r="91" spans="1:10" x14ac:dyDescent="0.2">
      <c r="A91" s="73"/>
      <c r="B91" s="74"/>
      <c r="C91" s="74"/>
      <c r="D91" s="74"/>
      <c r="E91" s="137"/>
      <c r="F91" s="74"/>
      <c r="G91" s="74"/>
      <c r="H91" s="125"/>
    </row>
    <row r="92" spans="1:10" x14ac:dyDescent="0.2">
      <c r="A92" s="73"/>
      <c r="B92" s="74"/>
      <c r="C92" s="74"/>
      <c r="D92" s="74"/>
      <c r="E92" s="137"/>
      <c r="F92" s="74"/>
      <c r="G92" s="74"/>
      <c r="H92" s="125"/>
    </row>
    <row r="93" spans="1:10" x14ac:dyDescent="0.2">
      <c r="A93" s="73"/>
      <c r="B93" s="74"/>
      <c r="C93" s="74"/>
      <c r="D93" s="74"/>
      <c r="E93" s="137"/>
      <c r="F93" s="74"/>
      <c r="G93" s="74"/>
      <c r="H93" s="125"/>
    </row>
    <row r="94" spans="1:10" x14ac:dyDescent="0.2">
      <c r="A94" s="73"/>
      <c r="B94" s="74"/>
      <c r="C94" s="74"/>
      <c r="D94" s="74"/>
      <c r="E94" s="137"/>
      <c r="F94" s="74"/>
      <c r="G94" s="74"/>
      <c r="H94" s="125"/>
    </row>
    <row r="95" spans="1:10" x14ac:dyDescent="0.2">
      <c r="A95" s="73"/>
      <c r="B95" s="74"/>
      <c r="C95" s="74"/>
      <c r="D95" s="74"/>
      <c r="E95" s="137"/>
      <c r="F95" s="74"/>
      <c r="G95" s="74"/>
      <c r="H95" s="125"/>
    </row>
    <row r="96" spans="1:10" x14ac:dyDescent="0.2">
      <c r="A96" s="73"/>
      <c r="B96" s="74"/>
      <c r="C96" s="74"/>
      <c r="D96" s="74"/>
      <c r="E96" s="137"/>
      <c r="F96" s="74"/>
      <c r="G96" s="74"/>
      <c r="H96" s="125"/>
    </row>
    <row r="97" spans="1:8" x14ac:dyDescent="0.2">
      <c r="A97" s="73"/>
      <c r="B97" s="74"/>
      <c r="C97" s="74"/>
      <c r="D97" s="74"/>
      <c r="E97" s="137"/>
      <c r="F97" s="74"/>
      <c r="G97" s="74"/>
      <c r="H97" s="125"/>
    </row>
    <row r="98" spans="1:8" x14ac:dyDescent="0.2">
      <c r="A98" s="73"/>
      <c r="B98" s="74"/>
      <c r="C98" s="74"/>
      <c r="D98" s="74"/>
      <c r="E98" s="137"/>
      <c r="F98" s="74"/>
      <c r="G98" s="74"/>
      <c r="H98" s="125"/>
    </row>
    <row r="99" spans="1:8" x14ac:dyDescent="0.2">
      <c r="A99" s="73"/>
      <c r="B99" s="74"/>
      <c r="C99" s="74"/>
      <c r="D99" s="74"/>
      <c r="E99" s="137"/>
      <c r="F99" s="74"/>
      <c r="G99" s="74"/>
      <c r="H99" s="125"/>
    </row>
    <row r="100" spans="1:8" x14ac:dyDescent="0.2">
      <c r="A100" s="73"/>
      <c r="B100" s="74"/>
      <c r="C100" s="74"/>
      <c r="D100" s="74"/>
      <c r="E100" s="137"/>
      <c r="F100" s="74"/>
      <c r="G100" s="74"/>
      <c r="H100" s="125"/>
    </row>
    <row r="101" spans="1:8" x14ac:dyDescent="0.2">
      <c r="A101" s="73"/>
      <c r="B101" s="74"/>
      <c r="C101" s="74"/>
      <c r="D101" s="74"/>
      <c r="E101" s="137"/>
      <c r="F101" s="74"/>
      <c r="G101" s="74"/>
      <c r="H101" s="125"/>
    </row>
    <row r="102" spans="1:8" x14ac:dyDescent="0.2">
      <c r="A102" s="73"/>
      <c r="B102" s="74"/>
      <c r="C102" s="74"/>
      <c r="D102" s="74"/>
      <c r="E102" s="137"/>
      <c r="F102" s="74"/>
      <c r="G102" s="74"/>
      <c r="H102" s="125"/>
    </row>
    <row r="103" spans="1:8" x14ac:dyDescent="0.2">
      <c r="A103" s="73"/>
      <c r="B103" s="74"/>
      <c r="C103" s="74"/>
      <c r="D103" s="74"/>
      <c r="E103" s="137"/>
      <c r="F103" s="74"/>
      <c r="G103" s="74"/>
      <c r="H103" s="125"/>
    </row>
    <row r="104" spans="1:8" x14ac:dyDescent="0.2">
      <c r="A104" s="73"/>
      <c r="B104" s="74"/>
      <c r="C104" s="74"/>
      <c r="D104" s="74"/>
      <c r="E104" s="137"/>
      <c r="F104" s="74"/>
      <c r="G104" s="74"/>
      <c r="H104" s="125"/>
    </row>
    <row r="105" spans="1:8" x14ac:dyDescent="0.2">
      <c r="A105" s="73"/>
      <c r="B105" s="74"/>
      <c r="C105" s="74"/>
      <c r="D105" s="74"/>
      <c r="E105" s="137"/>
      <c r="F105" s="74"/>
      <c r="G105" s="74"/>
      <c r="H105" s="125"/>
    </row>
    <row r="106" spans="1:8" x14ac:dyDescent="0.2">
      <c r="A106" s="73"/>
      <c r="B106" s="74"/>
      <c r="C106" s="74"/>
      <c r="D106" s="74"/>
      <c r="E106" s="137"/>
      <c r="F106" s="74"/>
      <c r="G106" s="74"/>
      <c r="H106" s="125"/>
    </row>
    <row r="107" spans="1:8" x14ac:dyDescent="0.2">
      <c r="A107" s="73"/>
      <c r="B107" s="74"/>
      <c r="C107" s="74"/>
      <c r="D107" s="74"/>
      <c r="E107" s="137"/>
      <c r="F107" s="74"/>
      <c r="G107" s="74"/>
      <c r="H107" s="125"/>
    </row>
    <row r="108" spans="1:8" x14ac:dyDescent="0.2">
      <c r="A108" s="73"/>
      <c r="B108" s="74"/>
      <c r="C108" s="74"/>
      <c r="D108" s="74"/>
      <c r="E108" s="137"/>
      <c r="F108" s="74"/>
      <c r="G108" s="74"/>
      <c r="H108" s="125"/>
    </row>
    <row r="109" spans="1:8" x14ac:dyDescent="0.2">
      <c r="A109" s="73"/>
      <c r="B109" s="74"/>
      <c r="C109" s="74"/>
      <c r="D109" s="74"/>
      <c r="E109" s="137"/>
      <c r="F109" s="74"/>
      <c r="G109" s="74"/>
      <c r="H109" s="125"/>
    </row>
    <row r="110" spans="1:8" x14ac:dyDescent="0.2">
      <c r="A110" s="73"/>
      <c r="B110" s="74"/>
      <c r="C110" s="74"/>
      <c r="D110" s="74"/>
      <c r="E110" s="137"/>
      <c r="F110" s="74"/>
      <c r="G110" s="74"/>
      <c r="H110" s="125"/>
    </row>
    <row r="111" spans="1:8" x14ac:dyDescent="0.2">
      <c r="A111" s="73"/>
      <c r="B111" s="74"/>
      <c r="C111" s="74"/>
      <c r="D111" s="74"/>
      <c r="E111" s="137"/>
      <c r="F111" s="74"/>
      <c r="G111" s="74"/>
      <c r="H111" s="125"/>
    </row>
    <row r="112" spans="1:8" x14ac:dyDescent="0.2">
      <c r="A112" s="73"/>
      <c r="B112" s="74"/>
      <c r="C112" s="74"/>
      <c r="D112" s="74"/>
      <c r="E112" s="137"/>
      <c r="F112" s="74"/>
      <c r="G112" s="74"/>
      <c r="H112" s="125"/>
    </row>
    <row r="113" spans="1:8" x14ac:dyDescent="0.2">
      <c r="A113" s="73"/>
      <c r="B113" s="74"/>
      <c r="C113" s="74"/>
      <c r="D113" s="74"/>
      <c r="E113" s="137"/>
      <c r="F113" s="74"/>
      <c r="G113" s="74"/>
      <c r="H113" s="125"/>
    </row>
    <row r="114" spans="1:8" x14ac:dyDescent="0.2">
      <c r="A114" s="73"/>
      <c r="B114" s="74"/>
      <c r="C114" s="74"/>
      <c r="D114" s="74"/>
      <c r="E114" s="137"/>
      <c r="F114" s="74"/>
      <c r="G114" s="74"/>
      <c r="H114" s="125"/>
    </row>
    <row r="115" spans="1:8" x14ac:dyDescent="0.2">
      <c r="A115" s="73"/>
      <c r="B115" s="74"/>
      <c r="C115" s="74"/>
      <c r="D115" s="74"/>
      <c r="E115" s="137"/>
      <c r="F115" s="74"/>
      <c r="G115" s="74"/>
      <c r="H115" s="125"/>
    </row>
    <row r="116" spans="1:8" x14ac:dyDescent="0.2">
      <c r="A116" s="73"/>
      <c r="B116" s="74"/>
      <c r="C116" s="74"/>
      <c r="D116" s="74"/>
      <c r="E116" s="137"/>
      <c r="F116" s="74"/>
      <c r="G116" s="74"/>
      <c r="H116" s="125"/>
    </row>
    <row r="117" spans="1:8" x14ac:dyDescent="0.2">
      <c r="A117" s="73"/>
      <c r="B117" s="74"/>
      <c r="C117" s="74"/>
      <c r="D117" s="74"/>
      <c r="E117" s="137"/>
      <c r="F117" s="74"/>
      <c r="G117" s="74"/>
      <c r="H117" s="125"/>
    </row>
    <row r="118" spans="1:8" x14ac:dyDescent="0.2">
      <c r="A118" s="73"/>
      <c r="B118" s="74"/>
      <c r="C118" s="74"/>
      <c r="D118" s="74"/>
      <c r="E118" s="137"/>
      <c r="F118" s="74"/>
      <c r="G118" s="74"/>
      <c r="H118" s="125"/>
    </row>
    <row r="119" spans="1:8" x14ac:dyDescent="0.2">
      <c r="A119" s="73"/>
      <c r="B119" s="74"/>
      <c r="C119" s="74"/>
      <c r="D119" s="74"/>
      <c r="E119" s="137"/>
      <c r="F119" s="74"/>
      <c r="G119" s="74"/>
      <c r="H119" s="125"/>
    </row>
    <row r="120" spans="1:8" x14ac:dyDescent="0.2">
      <c r="A120" s="73"/>
      <c r="B120" s="74"/>
      <c r="C120" s="74"/>
      <c r="D120" s="74"/>
      <c r="E120" s="137"/>
      <c r="F120" s="74"/>
      <c r="G120" s="74"/>
      <c r="H120" s="125"/>
    </row>
    <row r="121" spans="1:8" x14ac:dyDescent="0.2">
      <c r="A121" s="73"/>
      <c r="B121" s="74"/>
      <c r="C121" s="74"/>
      <c r="D121" s="74"/>
      <c r="E121" s="137"/>
      <c r="F121" s="74"/>
      <c r="G121" s="74"/>
      <c r="H121" s="125"/>
    </row>
    <row r="122" spans="1:8" x14ac:dyDescent="0.2">
      <c r="A122" s="73"/>
      <c r="B122" s="74"/>
      <c r="C122" s="74"/>
      <c r="D122" s="74"/>
      <c r="E122" s="137"/>
      <c r="F122" s="74"/>
      <c r="G122" s="74"/>
      <c r="H122" s="125"/>
    </row>
    <row r="123" spans="1:8" x14ac:dyDescent="0.2">
      <c r="A123" s="73"/>
      <c r="B123" s="74"/>
      <c r="C123" s="74"/>
      <c r="D123" s="74"/>
      <c r="E123" s="137"/>
      <c r="F123" s="74"/>
      <c r="G123" s="74"/>
      <c r="H123" s="125"/>
    </row>
    <row r="124" spans="1:8" x14ac:dyDescent="0.2">
      <c r="A124" s="73"/>
      <c r="B124" s="74"/>
      <c r="C124" s="74"/>
      <c r="D124" s="74"/>
      <c r="E124" s="137"/>
      <c r="F124" s="74"/>
      <c r="G124" s="74"/>
      <c r="H124" s="125"/>
    </row>
    <row r="125" spans="1:8" x14ac:dyDescent="0.2">
      <c r="A125" s="73"/>
      <c r="B125" s="74"/>
      <c r="C125" s="74"/>
      <c r="D125" s="74"/>
      <c r="E125" s="137"/>
      <c r="F125" s="74"/>
      <c r="G125" s="74"/>
      <c r="H125" s="125"/>
    </row>
    <row r="126" spans="1:8" x14ac:dyDescent="0.2">
      <c r="A126" s="73"/>
      <c r="B126" s="74"/>
      <c r="C126" s="74"/>
      <c r="D126" s="74"/>
      <c r="E126" s="137"/>
      <c r="F126" s="74"/>
      <c r="G126" s="74"/>
      <c r="H126" s="125"/>
    </row>
    <row r="127" spans="1:8" x14ac:dyDescent="0.2">
      <c r="A127" s="73"/>
      <c r="B127" s="74"/>
      <c r="C127" s="74"/>
      <c r="D127" s="74"/>
      <c r="E127" s="137"/>
      <c r="F127" s="74"/>
      <c r="G127" s="74"/>
      <c r="H127" s="125"/>
    </row>
    <row r="128" spans="1:8" x14ac:dyDescent="0.2">
      <c r="A128" s="73"/>
      <c r="B128" s="74"/>
      <c r="C128" s="74"/>
      <c r="D128" s="74"/>
      <c r="E128" s="137"/>
      <c r="F128" s="74"/>
      <c r="G128" s="74"/>
      <c r="H128" s="125"/>
    </row>
    <row r="129" spans="1:8" x14ac:dyDescent="0.2">
      <c r="A129" s="73"/>
      <c r="B129" s="74"/>
      <c r="C129" s="74"/>
      <c r="D129" s="74"/>
      <c r="E129" s="137"/>
      <c r="F129" s="74"/>
      <c r="G129" s="74"/>
      <c r="H129" s="125"/>
    </row>
    <row r="130" spans="1:8" x14ac:dyDescent="0.2">
      <c r="A130" s="73"/>
      <c r="B130" s="74"/>
      <c r="C130" s="74"/>
      <c r="D130" s="74"/>
      <c r="E130" s="137"/>
      <c r="F130" s="74"/>
      <c r="G130" s="74"/>
      <c r="H130" s="125"/>
    </row>
    <row r="131" spans="1:8" x14ac:dyDescent="0.2">
      <c r="A131" s="73"/>
      <c r="B131" s="74"/>
      <c r="C131" s="74"/>
      <c r="D131" s="74"/>
      <c r="E131" s="137"/>
      <c r="F131" s="74"/>
      <c r="G131" s="74"/>
      <c r="H131" s="125"/>
    </row>
    <row r="132" spans="1:8" x14ac:dyDescent="0.2">
      <c r="A132" s="73"/>
      <c r="B132" s="74"/>
      <c r="C132" s="74"/>
      <c r="D132" s="74"/>
      <c r="E132" s="137"/>
      <c r="F132" s="74"/>
      <c r="G132" s="74"/>
      <c r="H132" s="125"/>
    </row>
    <row r="133" spans="1:8" x14ac:dyDescent="0.2">
      <c r="A133" s="73"/>
      <c r="B133" s="74"/>
      <c r="C133" s="74"/>
      <c r="D133" s="74"/>
      <c r="E133" s="137"/>
      <c r="F133" s="74"/>
      <c r="G133" s="74"/>
      <c r="H133" s="125"/>
    </row>
    <row r="134" spans="1:8" x14ac:dyDescent="0.2">
      <c r="A134" s="73"/>
      <c r="B134" s="74"/>
      <c r="C134" s="74"/>
      <c r="D134" s="74"/>
      <c r="E134" s="137"/>
      <c r="F134" s="74"/>
      <c r="G134" s="74"/>
      <c r="H134" s="125"/>
    </row>
    <row r="135" spans="1:8" x14ac:dyDescent="0.2">
      <c r="A135" s="73"/>
      <c r="B135" s="74"/>
      <c r="C135" s="74"/>
      <c r="D135" s="74"/>
      <c r="E135" s="137"/>
      <c r="F135" s="74"/>
      <c r="G135" s="74"/>
      <c r="H135" s="125"/>
    </row>
    <row r="136" spans="1:8" x14ac:dyDescent="0.2">
      <c r="A136" s="73"/>
      <c r="B136" s="74"/>
      <c r="C136" s="74"/>
      <c r="D136" s="74"/>
      <c r="E136" s="137"/>
      <c r="F136" s="74"/>
      <c r="G136" s="74"/>
      <c r="H136" s="125"/>
    </row>
    <row r="137" spans="1:8" x14ac:dyDescent="0.2">
      <c r="A137" s="73"/>
      <c r="B137" s="74"/>
      <c r="C137" s="74"/>
      <c r="D137" s="74"/>
      <c r="E137" s="137"/>
      <c r="F137" s="74"/>
      <c r="G137" s="74"/>
      <c r="H137" s="125"/>
    </row>
    <row r="138" spans="1:8" x14ac:dyDescent="0.2">
      <c r="A138" s="73"/>
      <c r="B138" s="74"/>
      <c r="C138" s="74"/>
      <c r="D138" s="74"/>
      <c r="E138" s="137"/>
      <c r="F138" s="74"/>
      <c r="G138" s="74"/>
      <c r="H138" s="125"/>
    </row>
    <row r="139" spans="1:8" x14ac:dyDescent="0.2">
      <c r="A139" s="73"/>
      <c r="B139" s="74"/>
      <c r="C139" s="74"/>
      <c r="D139" s="74"/>
      <c r="E139" s="137"/>
      <c r="F139" s="74"/>
      <c r="G139" s="74"/>
      <c r="H139" s="125"/>
    </row>
    <row r="140" spans="1:8" x14ac:dyDescent="0.2">
      <c r="A140" s="73"/>
      <c r="B140" s="74"/>
      <c r="C140" s="74"/>
      <c r="D140" s="74"/>
      <c r="E140" s="137"/>
      <c r="F140" s="74"/>
      <c r="G140" s="74"/>
      <c r="H140" s="125"/>
    </row>
    <row r="141" spans="1:8" x14ac:dyDescent="0.2">
      <c r="A141" s="73"/>
      <c r="B141" s="74"/>
      <c r="C141" s="74"/>
      <c r="D141" s="74"/>
      <c r="E141" s="74"/>
      <c r="F141" s="74"/>
      <c r="G141" s="74"/>
      <c r="H141" s="125"/>
    </row>
    <row r="142" spans="1:8" x14ac:dyDescent="0.2">
      <c r="A142" s="73"/>
      <c r="B142" s="74"/>
      <c r="C142" s="74"/>
      <c r="D142" s="74"/>
      <c r="E142" s="74"/>
      <c r="F142" s="74"/>
      <c r="G142" s="74"/>
      <c r="H142" s="125"/>
    </row>
    <row r="143" spans="1:8" x14ac:dyDescent="0.2">
      <c r="A143" s="73"/>
      <c r="B143" s="74"/>
      <c r="C143" s="74"/>
      <c r="D143" s="74"/>
      <c r="E143" s="74"/>
      <c r="F143" s="74"/>
      <c r="G143" s="74"/>
      <c r="H143" s="125"/>
    </row>
    <row r="144" spans="1:8" x14ac:dyDescent="0.2">
      <c r="A144" s="73"/>
      <c r="B144" s="74"/>
      <c r="C144" s="74"/>
      <c r="D144" s="74"/>
      <c r="E144" s="74"/>
      <c r="F144" s="74"/>
      <c r="G144" s="74"/>
      <c r="H144" s="125"/>
    </row>
    <row r="145" spans="1:8" x14ac:dyDescent="0.2">
      <c r="A145" s="73"/>
      <c r="B145" s="74"/>
      <c r="C145" s="74"/>
      <c r="D145" s="74"/>
      <c r="E145" s="74"/>
      <c r="F145" s="74"/>
      <c r="G145" s="74"/>
      <c r="H145" s="125"/>
    </row>
    <row r="146" spans="1:8" x14ac:dyDescent="0.2">
      <c r="A146" s="73"/>
      <c r="B146" s="74"/>
      <c r="C146" s="74"/>
      <c r="D146" s="74"/>
      <c r="E146" s="74"/>
      <c r="F146" s="74"/>
      <c r="G146" s="74"/>
      <c r="H146" s="125"/>
    </row>
    <row r="147" spans="1:8" x14ac:dyDescent="0.2">
      <c r="A147" s="73"/>
      <c r="B147" s="74"/>
      <c r="C147" s="74"/>
      <c r="D147" s="74"/>
      <c r="E147" s="74"/>
      <c r="F147" s="74"/>
      <c r="G147" s="74"/>
      <c r="H147" s="125"/>
    </row>
  </sheetData>
  <sheetProtection sheet="1" insertHyperlinks="0" autoFilter="0" pivotTables="0"/>
  <mergeCells count="4">
    <mergeCell ref="B2:E3"/>
    <mergeCell ref="C4:E4"/>
    <mergeCell ref="C5:E5"/>
    <mergeCell ref="C7:E7"/>
  </mergeCells>
  <dataValidations count="4">
    <dataValidation type="list" allowBlank="1" showInputMessage="1" showErrorMessage="1" sqref="D10:D15 D21:D26 D32:D36 D51:D54" xr:uid="{EB12EC2F-62B8-4F80-A9D3-00B60AAFEBBE}">
      <formula1>"h, Stk, psch"</formula1>
    </dataValidation>
    <dataValidation type="decimal" operator="greaterThan" allowBlank="1" showInputMessage="1" showErrorMessage="1" sqref="F45 E56 C10:C15 C21:C26 C32:C36 E51:E54 C51:C54 E21:E26 E32:E36 G3:G6 E17 E28 E47 E10:E15" xr:uid="{CDC59A03-567F-4646-B9D0-306CB917D0A2}">
      <formula1>0</formula1>
    </dataValidation>
    <dataValidation type="decimal" allowBlank="1" showInputMessage="1" showErrorMessage="1" sqref="E19 E30 E49 E58" xr:uid="{68520C26-A495-4F6C-85C1-4989444CB20B}">
      <formula1>-1</formula1>
      <formula2>1</formula2>
    </dataValidation>
    <dataValidation type="list" allowBlank="1" showInputMessage="1" showErrorMessage="1" sqref="C4:E4" xr:uid="{D30D0939-3455-45D7-A604-C2B2E26F5F6B}">
      <formula1>$C$74:$C$89</formula1>
    </dataValidation>
  </dataValidations>
  <pageMargins left="0.70866141732283472" right="0.39370078740157483" top="0.59055118110236227" bottom="0.23622047244094491" header="0.19685039370078741" footer="0.19685039370078741"/>
  <pageSetup paperSize="9" scale="70" orientation="portrait" horizontalDpi="300" verticalDpi="300"/>
  <headerFooter alignWithMargins="0"/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DAF7E-F1D7-4BC7-AE49-D7CC54D79599}">
  <sheetPr>
    <pageSetUpPr fitToPage="1"/>
  </sheetPr>
  <dimension ref="A1:Q147"/>
  <sheetViews>
    <sheetView zoomScaleNormal="100" workbookViewId="0">
      <selection activeCell="C7" sqref="C7:E7"/>
    </sheetView>
  </sheetViews>
  <sheetFormatPr baseColWidth="10" defaultColWidth="11.42578125" defaultRowHeight="12.75" x14ac:dyDescent="0.2"/>
  <cols>
    <col min="1" max="1" width="2.85546875" style="144" bestFit="1" customWidth="1"/>
    <col min="2" max="2" width="35.42578125" style="145" customWidth="1"/>
    <col min="3" max="3" width="7.5703125" style="145" customWidth="1"/>
    <col min="4" max="4" width="6.7109375" style="145" customWidth="1"/>
    <col min="5" max="5" width="29" style="145" customWidth="1"/>
    <col min="6" max="6" width="19.5703125" style="145" customWidth="1"/>
    <col min="7" max="7" width="29.7109375" style="145" customWidth="1"/>
    <col min="8" max="8" width="22" style="75" customWidth="1"/>
    <col min="9" max="9" width="12.5703125" style="76" bestFit="1" customWidth="1"/>
    <col min="10" max="17" width="11.42578125" style="76" customWidth="1"/>
    <col min="18" max="18" width="11.42578125" style="122" customWidth="1"/>
    <col min="19" max="16384" width="11.42578125" style="122"/>
  </cols>
  <sheetData>
    <row r="1" spans="1:9" ht="4.5" customHeight="1" x14ac:dyDescent="0.2">
      <c r="A1" s="73"/>
      <c r="B1" s="74"/>
      <c r="C1" s="74"/>
      <c r="D1" s="74"/>
      <c r="E1" s="74"/>
      <c r="F1" s="74"/>
      <c r="G1" s="74"/>
    </row>
    <row r="2" spans="1:9" ht="15" customHeight="1" x14ac:dyDescent="0.2">
      <c r="A2" s="73"/>
      <c r="B2" s="213" t="s">
        <v>0</v>
      </c>
      <c r="C2" s="214"/>
      <c r="D2" s="214"/>
      <c r="E2" s="215"/>
      <c r="F2" s="77" t="s">
        <v>1</v>
      </c>
      <c r="G2" s="78"/>
      <c r="H2" s="79"/>
    </row>
    <row r="3" spans="1:9" ht="15" customHeight="1" x14ac:dyDescent="0.2">
      <c r="A3" s="80"/>
      <c r="B3" s="214"/>
      <c r="C3" s="214"/>
      <c r="D3" s="214"/>
      <c r="E3" s="215"/>
      <c r="F3" s="81" t="str">
        <f>IF(OR(C4=C75,C4="")=TRUE,"",IF(OR(C4=C81,C4=C82,C4=C83,C4=C84,C4=C85,C4=C86,C4=C89)=FALSE,"Aufbaulänge [m]","Aufbau [St]"))</f>
        <v>Aufbau [St]</v>
      </c>
      <c r="G3" s="11"/>
      <c r="H3" s="82"/>
    </row>
    <row r="4" spans="1:9" ht="15" customHeight="1" x14ac:dyDescent="0.2">
      <c r="A4" s="73"/>
      <c r="B4" s="83" t="s">
        <v>2</v>
      </c>
      <c r="C4" s="216" t="s">
        <v>103</v>
      </c>
      <c r="D4" s="217"/>
      <c r="E4" s="218"/>
      <c r="F4" s="81" t="str">
        <f>IF(OR(C4=C75,C4="")=TRUE,"",IF(OR(C4=C81,C4=C82,C4=C83,C4=C84,C4=C85,C4=C86,C4=C89)=FALSE,"Umbaulänge [m]","Umsetzen [St]"))</f>
        <v>Umsetzen [St]</v>
      </c>
      <c r="G4" s="11"/>
      <c r="H4" s="82"/>
    </row>
    <row r="5" spans="1:9" ht="15" customHeight="1" x14ac:dyDescent="0.2">
      <c r="A5" s="73"/>
      <c r="B5" s="84" t="s">
        <v>3</v>
      </c>
      <c r="C5" s="219" t="s">
        <v>186</v>
      </c>
      <c r="D5" s="220"/>
      <c r="E5" s="221"/>
      <c r="F5" s="85" t="str">
        <f>IF(OR(C4=C75,C4="")=TRUE,"",IF(OR(C4=C78)=FALSE,"","Betriebszeit [h]"))</f>
        <v/>
      </c>
      <c r="G5" s="11"/>
      <c r="H5" s="82"/>
    </row>
    <row r="6" spans="1:9" ht="15" customHeight="1" x14ac:dyDescent="0.2">
      <c r="A6" s="73"/>
      <c r="B6" s="84"/>
      <c r="C6" s="148"/>
      <c r="D6" s="149"/>
      <c r="E6" s="150"/>
      <c r="F6" s="86" t="str">
        <f>IF(OR(C4=C75,C4="")=TRUE,"",IF(OR(C4=C78)=TRUE,"Anzahl d. Bediener (Aufb.): ",""))</f>
        <v/>
      </c>
      <c r="G6" s="183"/>
      <c r="H6" s="82"/>
    </row>
    <row r="7" spans="1:9" ht="52.5" customHeight="1" x14ac:dyDescent="0.2">
      <c r="A7" s="73"/>
      <c r="B7" s="87" t="s">
        <v>4</v>
      </c>
      <c r="C7" s="222" t="s">
        <v>187</v>
      </c>
      <c r="D7" s="223"/>
      <c r="E7" s="224"/>
      <c r="F7" s="88" t="s">
        <v>5</v>
      </c>
      <c r="G7" s="89" t="s">
        <v>6</v>
      </c>
      <c r="H7" s="82"/>
    </row>
    <row r="8" spans="1:9" ht="4.5" customHeight="1" thickBot="1" x14ac:dyDescent="0.25">
      <c r="A8" s="73"/>
      <c r="B8" s="74"/>
      <c r="C8" s="74"/>
      <c r="D8" s="74"/>
      <c r="E8" s="90"/>
      <c r="F8" s="74"/>
      <c r="G8" s="74"/>
      <c r="H8" s="82"/>
    </row>
    <row r="9" spans="1:9" ht="15" customHeight="1" x14ac:dyDescent="0.2">
      <c r="A9" s="91">
        <v>1</v>
      </c>
      <c r="B9" s="92" t="s">
        <v>7</v>
      </c>
      <c r="C9" s="93" t="s">
        <v>8</v>
      </c>
      <c r="D9" s="93" t="s">
        <v>9</v>
      </c>
      <c r="E9" s="93" t="s">
        <v>10</v>
      </c>
      <c r="F9" s="93" t="s">
        <v>11</v>
      </c>
      <c r="G9" s="94" t="s">
        <v>12</v>
      </c>
      <c r="H9" s="82"/>
      <c r="I9" s="76" t="s">
        <v>13</v>
      </c>
    </row>
    <row r="10" spans="1:9" ht="15" customHeight="1" x14ac:dyDescent="0.2">
      <c r="A10" s="91">
        <v>2</v>
      </c>
      <c r="B10" s="95" t="s">
        <v>14</v>
      </c>
      <c r="C10" s="96"/>
      <c r="D10" s="97"/>
      <c r="E10" s="14"/>
      <c r="F10" s="52">
        <f>C10*E10</f>
        <v>0</v>
      </c>
      <c r="G10" s="147"/>
      <c r="H10" s="82"/>
    </row>
    <row r="11" spans="1:9" ht="15" customHeight="1" x14ac:dyDescent="0.2">
      <c r="A11" s="91">
        <v>3</v>
      </c>
      <c r="B11" s="98" t="s">
        <v>15</v>
      </c>
      <c r="C11" s="96"/>
      <c r="D11" s="97"/>
      <c r="E11" s="14"/>
      <c r="F11" s="52">
        <f t="shared" ref="F11:F15" si="0">C11*E11</f>
        <v>0</v>
      </c>
      <c r="G11" s="99"/>
      <c r="H11" s="82"/>
    </row>
    <row r="12" spans="1:9" ht="15" customHeight="1" x14ac:dyDescent="0.2">
      <c r="A12" s="91">
        <v>4</v>
      </c>
      <c r="B12" s="98" t="s">
        <v>16</v>
      </c>
      <c r="C12" s="96"/>
      <c r="D12" s="97"/>
      <c r="E12" s="14"/>
      <c r="F12" s="52">
        <f t="shared" si="0"/>
        <v>0</v>
      </c>
      <c r="G12" s="99"/>
      <c r="H12" s="82"/>
    </row>
    <row r="13" spans="1:9" ht="15" customHeight="1" x14ac:dyDescent="0.2">
      <c r="A13" s="91">
        <v>5</v>
      </c>
      <c r="B13" s="98" t="s">
        <v>17</v>
      </c>
      <c r="C13" s="96"/>
      <c r="D13" s="97"/>
      <c r="E13" s="14"/>
      <c r="F13" s="52">
        <f t="shared" si="0"/>
        <v>0</v>
      </c>
      <c r="G13" s="99"/>
      <c r="H13" s="82"/>
    </row>
    <row r="14" spans="1:9" ht="15" customHeight="1" x14ac:dyDescent="0.2">
      <c r="A14" s="91">
        <v>6</v>
      </c>
      <c r="B14" s="98" t="s">
        <v>18</v>
      </c>
      <c r="C14" s="96"/>
      <c r="D14" s="97"/>
      <c r="E14" s="14"/>
      <c r="F14" s="52">
        <f t="shared" si="0"/>
        <v>0</v>
      </c>
      <c r="G14" s="99"/>
      <c r="H14" s="82"/>
      <c r="I14" s="76" t="s">
        <v>13</v>
      </c>
    </row>
    <row r="15" spans="1:9" ht="15" customHeight="1" thickBot="1" x14ac:dyDescent="0.25">
      <c r="A15" s="91">
        <v>7</v>
      </c>
      <c r="B15" s="100" t="s">
        <v>19</v>
      </c>
      <c r="C15" s="101"/>
      <c r="D15" s="102"/>
      <c r="E15" s="15"/>
      <c r="F15" s="57">
        <f t="shared" si="0"/>
        <v>0</v>
      </c>
      <c r="G15" s="103"/>
      <c r="H15" s="104" t="s">
        <v>20</v>
      </c>
    </row>
    <row r="16" spans="1:9" ht="15" customHeight="1" thickTop="1" x14ac:dyDescent="0.2">
      <c r="A16" s="91">
        <v>8</v>
      </c>
      <c r="B16" s="105" t="s">
        <v>21</v>
      </c>
      <c r="C16" s="106"/>
      <c r="D16" s="107"/>
      <c r="E16" s="18"/>
      <c r="F16" s="52">
        <f>SUM(F10:F15)</f>
        <v>0</v>
      </c>
      <c r="G16" s="108" t="s">
        <v>22</v>
      </c>
      <c r="H16" s="109" t="s">
        <v>23</v>
      </c>
    </row>
    <row r="17" spans="1:17" ht="15" customHeight="1" thickBot="1" x14ac:dyDescent="0.25">
      <c r="A17" s="91">
        <v>9</v>
      </c>
      <c r="B17" s="110" t="s">
        <v>24</v>
      </c>
      <c r="C17" s="111"/>
      <c r="D17" s="112"/>
      <c r="E17" s="21"/>
      <c r="F17" s="52">
        <f>E17*F16</f>
        <v>0</v>
      </c>
      <c r="G17" s="113" t="s">
        <v>25</v>
      </c>
      <c r="H17" s="210" t="s">
        <v>26</v>
      </c>
    </row>
    <row r="18" spans="1:17" ht="15" customHeight="1" x14ac:dyDescent="0.2">
      <c r="A18" s="91">
        <v>10</v>
      </c>
      <c r="B18" s="110" t="s">
        <v>27</v>
      </c>
      <c r="C18" s="111"/>
      <c r="D18" s="115"/>
      <c r="E18" s="23"/>
      <c r="F18" s="60">
        <f>F16+F17</f>
        <v>0</v>
      </c>
      <c r="G18" s="175" t="str">
        <f>IF(G3=0,"",(F18+F19)/G3)</f>
        <v/>
      </c>
      <c r="H18" s="116" t="s">
        <v>28</v>
      </c>
    </row>
    <row r="19" spans="1:17" s="3" customFormat="1" ht="15" customHeight="1" thickBot="1" x14ac:dyDescent="0.25">
      <c r="A19" s="4">
        <v>11</v>
      </c>
      <c r="B19" s="59" t="s">
        <v>29</v>
      </c>
      <c r="C19" s="168" t="s">
        <v>30</v>
      </c>
      <c r="D19" s="170"/>
      <c r="E19" s="171"/>
      <c r="F19" s="60">
        <f>F18*E19</f>
        <v>0</v>
      </c>
      <c r="G19" s="172" t="str">
        <f>IF(OR(C4=C75,C4="")=TRUE,"",IF(OR(C4=C81,C4=C82,C4=C83,C4=C84,C4=C85,C4=C86,C4=C89)=FALSE,"[EUR/m]","[EUR/St]"))</f>
        <v>[EUR/St]</v>
      </c>
      <c r="H19" s="173" t="s">
        <v>31</v>
      </c>
      <c r="I19" s="2"/>
      <c r="J19" s="2"/>
      <c r="K19" s="2"/>
      <c r="L19" s="2"/>
      <c r="M19" s="2"/>
      <c r="N19" s="2"/>
      <c r="O19" s="2"/>
      <c r="P19" s="2"/>
      <c r="Q19" s="2"/>
    </row>
    <row r="20" spans="1:17" ht="15" customHeight="1" x14ac:dyDescent="0.2">
      <c r="A20" s="91">
        <v>12</v>
      </c>
      <c r="B20" s="92" t="s">
        <v>32</v>
      </c>
      <c r="C20" s="93" t="s">
        <v>8</v>
      </c>
      <c r="D20" s="93" t="s">
        <v>9</v>
      </c>
      <c r="E20" s="93" t="s">
        <v>10</v>
      </c>
      <c r="F20" s="93" t="s">
        <v>11</v>
      </c>
      <c r="G20" s="94" t="s">
        <v>12</v>
      </c>
      <c r="H20" s="209"/>
    </row>
    <row r="21" spans="1:17" ht="15" customHeight="1" x14ac:dyDescent="0.2">
      <c r="A21" s="91">
        <v>13</v>
      </c>
      <c r="B21" s="95" t="s">
        <v>14</v>
      </c>
      <c r="C21" s="96"/>
      <c r="D21" s="97"/>
      <c r="E21" s="14"/>
      <c r="F21" s="52">
        <f t="shared" ref="F21:F26" si="1">C21*E21</f>
        <v>0</v>
      </c>
      <c r="G21" s="99"/>
      <c r="H21" s="116"/>
      <c r="I21" s="76" t="s">
        <v>13</v>
      </c>
    </row>
    <row r="22" spans="1:17" ht="15" customHeight="1" x14ac:dyDescent="0.2">
      <c r="A22" s="91">
        <v>14</v>
      </c>
      <c r="B22" s="98" t="s">
        <v>15</v>
      </c>
      <c r="C22" s="96"/>
      <c r="D22" s="97"/>
      <c r="E22" s="14"/>
      <c r="F22" s="52">
        <f t="shared" si="1"/>
        <v>0</v>
      </c>
      <c r="G22" s="99"/>
      <c r="H22" s="116"/>
    </row>
    <row r="23" spans="1:17" ht="15" customHeight="1" x14ac:dyDescent="0.2">
      <c r="A23" s="91">
        <v>15</v>
      </c>
      <c r="B23" s="98" t="s">
        <v>16</v>
      </c>
      <c r="C23" s="96"/>
      <c r="D23" s="97"/>
      <c r="E23" s="14"/>
      <c r="F23" s="52">
        <f t="shared" si="1"/>
        <v>0</v>
      </c>
      <c r="G23" s="99"/>
      <c r="H23" s="116"/>
    </row>
    <row r="24" spans="1:17" ht="15" customHeight="1" x14ac:dyDescent="0.2">
      <c r="A24" s="91">
        <v>16</v>
      </c>
      <c r="B24" s="98" t="s">
        <v>17</v>
      </c>
      <c r="C24" s="96"/>
      <c r="D24" s="97"/>
      <c r="E24" s="14"/>
      <c r="F24" s="52">
        <f t="shared" si="1"/>
        <v>0</v>
      </c>
      <c r="G24" s="99"/>
      <c r="H24" s="116"/>
    </row>
    <row r="25" spans="1:17" ht="15" customHeight="1" x14ac:dyDescent="0.2">
      <c r="A25" s="91">
        <v>17</v>
      </c>
      <c r="B25" s="98" t="s">
        <v>18</v>
      </c>
      <c r="C25" s="96"/>
      <c r="D25" s="97"/>
      <c r="E25" s="14"/>
      <c r="F25" s="52">
        <f t="shared" si="1"/>
        <v>0</v>
      </c>
      <c r="G25" s="99"/>
      <c r="H25" s="116"/>
    </row>
    <row r="26" spans="1:17" ht="15" customHeight="1" thickBot="1" x14ac:dyDescent="0.25">
      <c r="A26" s="91">
        <v>18</v>
      </c>
      <c r="B26" s="100" t="s">
        <v>19</v>
      </c>
      <c r="C26" s="101"/>
      <c r="D26" s="102"/>
      <c r="E26" s="15"/>
      <c r="F26" s="57">
        <f t="shared" si="1"/>
        <v>0</v>
      </c>
      <c r="G26" s="103"/>
      <c r="H26" s="116"/>
    </row>
    <row r="27" spans="1:17" ht="15" customHeight="1" thickTop="1" x14ac:dyDescent="0.2">
      <c r="A27" s="91">
        <v>19</v>
      </c>
      <c r="B27" s="105" t="s">
        <v>21</v>
      </c>
      <c r="C27" s="106"/>
      <c r="D27" s="107"/>
      <c r="E27" s="18"/>
      <c r="F27" s="52">
        <f>SUM(F21:F26)</f>
        <v>0</v>
      </c>
      <c r="G27" s="108" t="s">
        <v>33</v>
      </c>
      <c r="H27" s="109" t="s">
        <v>34</v>
      </c>
    </row>
    <row r="28" spans="1:17" ht="15" customHeight="1" thickBot="1" x14ac:dyDescent="0.25">
      <c r="A28" s="91">
        <v>20</v>
      </c>
      <c r="B28" s="110" t="s">
        <v>24</v>
      </c>
      <c r="C28" s="111"/>
      <c r="D28" s="112"/>
      <c r="E28" s="21"/>
      <c r="F28" s="52">
        <f>E28*F27</f>
        <v>0</v>
      </c>
      <c r="G28" s="113" t="s">
        <v>25</v>
      </c>
      <c r="H28" s="210" t="s">
        <v>35</v>
      </c>
    </row>
    <row r="29" spans="1:17" ht="15" customHeight="1" x14ac:dyDescent="0.2">
      <c r="A29" s="91">
        <v>21</v>
      </c>
      <c r="B29" s="110" t="s">
        <v>27</v>
      </c>
      <c r="C29" s="111"/>
      <c r="D29" s="115"/>
      <c r="E29" s="23"/>
      <c r="F29" s="60">
        <f>F27+F28</f>
        <v>0</v>
      </c>
      <c r="G29" s="175" t="str">
        <f>IF(G4=0,"",(F29+F30)/G4)</f>
        <v/>
      </c>
      <c r="H29" s="116" t="s">
        <v>36</v>
      </c>
    </row>
    <row r="30" spans="1:17" s="3" customFormat="1" ht="15" customHeight="1" thickBot="1" x14ac:dyDescent="0.25">
      <c r="A30" s="4">
        <v>22</v>
      </c>
      <c r="B30" s="59" t="s">
        <v>37</v>
      </c>
      <c r="C30" s="168" t="s">
        <v>30</v>
      </c>
      <c r="D30" s="170"/>
      <c r="E30" s="171"/>
      <c r="F30" s="60">
        <f>F29*E30</f>
        <v>0</v>
      </c>
      <c r="G30" s="172" t="str">
        <f>IF(OR(C4=C75,C4="")=TRUE,"",IF(OR(C4=C81,C4=C82,C4=C83,C4=C84,C4=C85,C4=C86,C4=C89)=FALSE,"[EUR/m]","[EUR/St]"))</f>
        <v>[EUR/St]</v>
      </c>
      <c r="H30" s="173" t="s">
        <v>38</v>
      </c>
      <c r="I30" s="2"/>
      <c r="J30" s="2"/>
      <c r="K30" s="2"/>
      <c r="L30" s="2"/>
      <c r="M30" s="2"/>
      <c r="N30" s="2"/>
      <c r="O30" s="2"/>
      <c r="P30" s="2"/>
      <c r="Q30" s="2"/>
    </row>
    <row r="31" spans="1:17" ht="15" customHeight="1" x14ac:dyDescent="0.2">
      <c r="A31" s="91">
        <v>23</v>
      </c>
      <c r="B31" s="92" t="s">
        <v>39</v>
      </c>
      <c r="C31" s="93" t="s">
        <v>8</v>
      </c>
      <c r="D31" s="93" t="s">
        <v>9</v>
      </c>
      <c r="E31" s="93" t="s">
        <v>10</v>
      </c>
      <c r="F31" s="93" t="s">
        <v>11</v>
      </c>
      <c r="G31" s="94" t="s">
        <v>12</v>
      </c>
      <c r="H31" s="116"/>
    </row>
    <row r="32" spans="1:17" ht="15" customHeight="1" x14ac:dyDescent="0.2">
      <c r="A32" s="91">
        <v>24</v>
      </c>
      <c r="B32" s="117"/>
      <c r="C32" s="96"/>
      <c r="D32" s="97"/>
      <c r="E32" s="14"/>
      <c r="F32" s="52">
        <f>C32*E32</f>
        <v>0</v>
      </c>
      <c r="G32" s="99"/>
      <c r="H32" s="116"/>
      <c r="I32" s="76" t="s">
        <v>13</v>
      </c>
    </row>
    <row r="33" spans="1:8" ht="15" customHeight="1" x14ac:dyDescent="0.2">
      <c r="A33" s="91">
        <v>25</v>
      </c>
      <c r="B33" s="117"/>
      <c r="C33" s="96"/>
      <c r="D33" s="97"/>
      <c r="E33" s="14"/>
      <c r="F33" s="52">
        <f>C33*E33</f>
        <v>0</v>
      </c>
      <c r="G33" s="99"/>
      <c r="H33" s="116"/>
    </row>
    <row r="34" spans="1:8" ht="15" customHeight="1" x14ac:dyDescent="0.2">
      <c r="A34" s="91">
        <v>26</v>
      </c>
      <c r="B34" s="117"/>
      <c r="C34" s="96"/>
      <c r="D34" s="97"/>
      <c r="E34" s="14"/>
      <c r="F34" s="52">
        <f>C34*E34</f>
        <v>0</v>
      </c>
      <c r="G34" s="99"/>
      <c r="H34" s="116"/>
    </row>
    <row r="35" spans="1:8" ht="15" customHeight="1" x14ac:dyDescent="0.2">
      <c r="A35" s="91">
        <v>27</v>
      </c>
      <c r="B35" s="117"/>
      <c r="C35" s="96"/>
      <c r="D35" s="97"/>
      <c r="E35" s="14"/>
      <c r="F35" s="52">
        <f>C35*E35</f>
        <v>0</v>
      </c>
      <c r="G35" s="99"/>
      <c r="H35" s="116"/>
    </row>
    <row r="36" spans="1:8" ht="15" customHeight="1" thickBot="1" x14ac:dyDescent="0.25">
      <c r="A36" s="91">
        <v>28</v>
      </c>
      <c r="B36" s="118"/>
      <c r="C36" s="101"/>
      <c r="D36" s="102"/>
      <c r="E36" s="15"/>
      <c r="F36" s="57">
        <f>C36*E36</f>
        <v>0</v>
      </c>
      <c r="G36" s="103"/>
      <c r="H36" s="116"/>
    </row>
    <row r="37" spans="1:8" ht="15" customHeight="1" thickTop="1" x14ac:dyDescent="0.2">
      <c r="A37" s="91">
        <v>29</v>
      </c>
      <c r="B37" s="105" t="s">
        <v>40</v>
      </c>
      <c r="C37" s="106"/>
      <c r="D37" s="107"/>
      <c r="E37" s="18"/>
      <c r="F37" s="52">
        <f>SUM(F32:F36)</f>
        <v>0</v>
      </c>
      <c r="G37" s="108" t="s">
        <v>41</v>
      </c>
      <c r="H37" s="116" t="s">
        <v>42</v>
      </c>
    </row>
    <row r="38" spans="1:8" ht="15" customHeight="1" x14ac:dyDescent="0.2">
      <c r="A38" s="91">
        <v>30</v>
      </c>
      <c r="B38" s="110" t="s">
        <v>43</v>
      </c>
      <c r="C38" s="111"/>
      <c r="D38" s="112"/>
      <c r="E38" s="21"/>
      <c r="F38" s="52">
        <f>F37*E38</f>
        <v>0</v>
      </c>
      <c r="G38" s="119" t="s">
        <v>44</v>
      </c>
      <c r="H38" s="114" t="s">
        <v>45</v>
      </c>
    </row>
    <row r="39" spans="1:8" ht="15" customHeight="1" x14ac:dyDescent="0.2">
      <c r="A39" s="91">
        <v>31</v>
      </c>
      <c r="B39" s="110" t="s">
        <v>46</v>
      </c>
      <c r="C39" s="111"/>
      <c r="D39" s="115"/>
      <c r="E39" s="23"/>
      <c r="F39" s="52">
        <f>F37+F38</f>
        <v>0</v>
      </c>
      <c r="G39" s="120"/>
      <c r="H39" s="116" t="s">
        <v>47</v>
      </c>
    </row>
    <row r="40" spans="1:8" ht="15" customHeight="1" x14ac:dyDescent="0.2">
      <c r="A40" s="91">
        <v>32</v>
      </c>
      <c r="B40" s="110" t="s">
        <v>48</v>
      </c>
      <c r="C40" s="111"/>
      <c r="D40" s="112"/>
      <c r="E40" s="24"/>
      <c r="F40" s="5" t="s">
        <v>49</v>
      </c>
      <c r="G40" s="120"/>
      <c r="H40" s="116"/>
    </row>
    <row r="41" spans="1:8" ht="15" customHeight="1" x14ac:dyDescent="0.2">
      <c r="A41" s="91">
        <v>33</v>
      </c>
      <c r="B41" s="110" t="s">
        <v>50</v>
      </c>
      <c r="C41" s="111"/>
      <c r="D41" s="112"/>
      <c r="E41" s="21"/>
      <c r="F41" s="52">
        <f>IF(E40=0,0,F39/2*E41+F39/E40*12)</f>
        <v>0</v>
      </c>
      <c r="G41" s="120" t="s">
        <v>51</v>
      </c>
      <c r="H41" s="116" t="s">
        <v>52</v>
      </c>
    </row>
    <row r="42" spans="1:8" ht="15" customHeight="1" x14ac:dyDescent="0.2">
      <c r="A42" s="91">
        <v>34</v>
      </c>
      <c r="B42" s="110" t="s">
        <v>53</v>
      </c>
      <c r="C42" s="111"/>
      <c r="D42" s="112"/>
      <c r="E42" s="24"/>
      <c r="F42" s="52">
        <f>IF(E42=0,0,F41/E42)</f>
        <v>0</v>
      </c>
      <c r="G42" s="120" t="s">
        <v>54</v>
      </c>
      <c r="H42" s="114" t="s">
        <v>55</v>
      </c>
    </row>
    <row r="43" spans="1:8" ht="15" customHeight="1" x14ac:dyDescent="0.2">
      <c r="A43" s="91">
        <v>35</v>
      </c>
      <c r="B43" s="110" t="s">
        <v>56</v>
      </c>
      <c r="C43" s="111"/>
      <c r="D43" s="112"/>
      <c r="E43" s="21"/>
      <c r="F43" s="52">
        <f>E43*F39</f>
        <v>0</v>
      </c>
      <c r="G43" s="120" t="s">
        <v>57</v>
      </c>
      <c r="H43" s="114" t="s">
        <v>58</v>
      </c>
    </row>
    <row r="44" spans="1:8" ht="15" customHeight="1" x14ac:dyDescent="0.2">
      <c r="A44" s="91">
        <v>36</v>
      </c>
      <c r="B44" s="121" t="s">
        <v>59</v>
      </c>
      <c r="C44" s="106"/>
      <c r="D44" s="107"/>
      <c r="E44" s="26"/>
      <c r="F44" s="52">
        <f>IF(E42=0,0,F43/E42)</f>
        <v>0</v>
      </c>
      <c r="G44" s="120" t="s">
        <v>60</v>
      </c>
      <c r="H44" s="114" t="s">
        <v>61</v>
      </c>
    </row>
    <row r="45" spans="1:8" ht="15" customHeight="1" thickBot="1" x14ac:dyDescent="0.25">
      <c r="A45" s="91">
        <v>37</v>
      </c>
      <c r="B45" s="100" t="s">
        <v>62</v>
      </c>
      <c r="C45" s="101"/>
      <c r="D45" s="102"/>
      <c r="E45" s="15"/>
      <c r="F45" s="57">
        <f>C45*E45</f>
        <v>0</v>
      </c>
      <c r="G45" s="182" t="s">
        <v>63</v>
      </c>
      <c r="H45" s="114"/>
    </row>
    <row r="46" spans="1:8" ht="15" customHeight="1" thickTop="1" x14ac:dyDescent="0.2">
      <c r="A46" s="91">
        <v>38</v>
      </c>
      <c r="B46" s="105" t="s">
        <v>21</v>
      </c>
      <c r="C46" s="106"/>
      <c r="D46" s="107"/>
      <c r="E46" s="18"/>
      <c r="F46" s="52">
        <f>F42+F44+F45</f>
        <v>0</v>
      </c>
      <c r="G46" s="108" t="s">
        <v>63</v>
      </c>
      <c r="H46" s="114" t="s">
        <v>64</v>
      </c>
    </row>
    <row r="47" spans="1:8" ht="15" customHeight="1" thickBot="1" x14ac:dyDescent="0.25">
      <c r="A47" s="91">
        <v>39</v>
      </c>
      <c r="B47" s="110" t="s">
        <v>24</v>
      </c>
      <c r="C47" s="111"/>
      <c r="D47" s="112"/>
      <c r="E47" s="21"/>
      <c r="F47" s="52">
        <f>E47*F46</f>
        <v>0</v>
      </c>
      <c r="G47" s="113" t="s">
        <v>25</v>
      </c>
      <c r="H47" s="211" t="s">
        <v>65</v>
      </c>
    </row>
    <row r="48" spans="1:8" ht="15" customHeight="1" x14ac:dyDescent="0.2">
      <c r="A48" s="91">
        <v>40</v>
      </c>
      <c r="B48" s="110" t="s">
        <v>27</v>
      </c>
      <c r="C48" s="111"/>
      <c r="D48" s="115"/>
      <c r="E48" s="23"/>
      <c r="F48" s="60">
        <f>F46+F47</f>
        <v>0</v>
      </c>
      <c r="G48" s="175" t="str">
        <f>IF(F48=0,"",(F48+F49)/G3)</f>
        <v/>
      </c>
      <c r="H48" s="114" t="s">
        <v>66</v>
      </c>
    </row>
    <row r="49" spans="1:17" s="3" customFormat="1" ht="15" customHeight="1" thickBot="1" x14ac:dyDescent="0.25">
      <c r="A49" s="4">
        <v>41</v>
      </c>
      <c r="B49" s="59" t="s">
        <v>37</v>
      </c>
      <c r="C49" s="168" t="s">
        <v>30</v>
      </c>
      <c r="D49" s="170"/>
      <c r="E49" s="171"/>
      <c r="F49" s="60">
        <f>F48*E49</f>
        <v>0</v>
      </c>
      <c r="G49" s="172" t="str">
        <f>IF(C4="","",IF(OR(C4=C75,C4=C81,C4=C82,C4=C83,C4=C84,C4=C85,C4=C86,C4=C89)=FALSE,"[EUR/m*d]","[EUR/St*d]"))</f>
        <v>[EUR/St*d]</v>
      </c>
      <c r="H49" s="173" t="s">
        <v>67</v>
      </c>
      <c r="I49" s="2"/>
      <c r="J49" s="2"/>
      <c r="K49" s="2"/>
      <c r="L49" s="2"/>
      <c r="M49" s="2"/>
      <c r="N49" s="2"/>
      <c r="O49" s="2"/>
      <c r="P49" s="2"/>
      <c r="Q49" s="2"/>
    </row>
    <row r="50" spans="1:17" ht="15" customHeight="1" thickBot="1" x14ac:dyDescent="0.25">
      <c r="A50" s="91">
        <v>42</v>
      </c>
      <c r="B50" s="92" t="s">
        <v>68</v>
      </c>
      <c r="C50" s="93" t="s">
        <v>8</v>
      </c>
      <c r="D50" s="93" t="s">
        <v>9</v>
      </c>
      <c r="E50" s="93" t="s">
        <v>10</v>
      </c>
      <c r="F50" s="93" t="s">
        <v>11</v>
      </c>
      <c r="G50" s="146" t="s">
        <v>12</v>
      </c>
      <c r="H50" s="116"/>
    </row>
    <row r="51" spans="1:17" ht="15" customHeight="1" x14ac:dyDescent="0.2">
      <c r="A51" s="91">
        <v>43</v>
      </c>
      <c r="B51" s="98" t="str">
        <f>IF(OR(C4=C75,C4="",C4=C78,C4=C79)=TRUE,"","Bedienung gesamt")</f>
        <v>Bedienung gesamt</v>
      </c>
      <c r="C51" s="96"/>
      <c r="D51" s="97"/>
      <c r="E51" s="14"/>
      <c r="F51" s="52">
        <f t="shared" ref="F51:F54" si="2">C51*E51</f>
        <v>0</v>
      </c>
      <c r="G51" s="99"/>
      <c r="H51" s="116"/>
      <c r="I51" s="76" t="s">
        <v>13</v>
      </c>
    </row>
    <row r="52" spans="1:17" ht="15" customHeight="1" x14ac:dyDescent="0.2">
      <c r="A52" s="91">
        <v>44</v>
      </c>
      <c r="B52" s="98" t="s">
        <v>69</v>
      </c>
      <c r="C52" s="96"/>
      <c r="D52" s="97"/>
      <c r="E52" s="14"/>
      <c r="F52" s="52">
        <f t="shared" si="2"/>
        <v>0</v>
      </c>
      <c r="G52" s="99"/>
      <c r="H52" s="116"/>
    </row>
    <row r="53" spans="1:17" ht="15" customHeight="1" x14ac:dyDescent="0.2">
      <c r="A53" s="91">
        <v>45</v>
      </c>
      <c r="B53" s="98" t="s">
        <v>70</v>
      </c>
      <c r="C53" s="96"/>
      <c r="D53" s="97"/>
      <c r="E53" s="14"/>
      <c r="F53" s="52">
        <f t="shared" si="2"/>
        <v>0</v>
      </c>
      <c r="G53" s="99"/>
      <c r="H53" s="116"/>
    </row>
    <row r="54" spans="1:17" ht="15" customHeight="1" thickBot="1" x14ac:dyDescent="0.25">
      <c r="A54" s="91">
        <v>46</v>
      </c>
      <c r="B54" s="100" t="s">
        <v>71</v>
      </c>
      <c r="C54" s="101"/>
      <c r="D54" s="102"/>
      <c r="E54" s="15"/>
      <c r="F54" s="57">
        <f t="shared" si="2"/>
        <v>0</v>
      </c>
      <c r="G54" s="103"/>
      <c r="H54" s="116"/>
    </row>
    <row r="55" spans="1:17" ht="15" customHeight="1" thickTop="1" x14ac:dyDescent="0.2">
      <c r="A55" s="91">
        <v>47</v>
      </c>
      <c r="B55" s="105" t="s">
        <v>21</v>
      </c>
      <c r="C55" s="106"/>
      <c r="D55" s="107"/>
      <c r="E55" s="18"/>
      <c r="F55" s="52">
        <f>SUM(F51:F54)</f>
        <v>0</v>
      </c>
      <c r="G55" s="108" t="s">
        <v>72</v>
      </c>
      <c r="H55" s="116" t="s">
        <v>73</v>
      </c>
    </row>
    <row r="56" spans="1:17" ht="15" customHeight="1" thickBot="1" x14ac:dyDescent="0.25">
      <c r="A56" s="91">
        <v>48</v>
      </c>
      <c r="B56" s="110" t="s">
        <v>24</v>
      </c>
      <c r="C56" s="111"/>
      <c r="D56" s="112"/>
      <c r="E56" s="21"/>
      <c r="F56" s="52">
        <f>E56*F55</f>
        <v>0</v>
      </c>
      <c r="G56" s="113" t="s">
        <v>25</v>
      </c>
      <c r="H56" s="212" t="s">
        <v>74</v>
      </c>
    </row>
    <row r="57" spans="1:17" ht="15" customHeight="1" x14ac:dyDescent="0.2">
      <c r="A57" s="91">
        <v>49</v>
      </c>
      <c r="B57" s="110" t="s">
        <v>27</v>
      </c>
      <c r="C57" s="111"/>
      <c r="D57" s="115"/>
      <c r="E57" s="23"/>
      <c r="F57" s="60">
        <f>F55+F56</f>
        <v>0</v>
      </c>
      <c r="G57" s="175" t="str">
        <f>IF(G5=0,"",(F57+F58)/G5/G3)</f>
        <v/>
      </c>
      <c r="H57" s="114" t="s">
        <v>75</v>
      </c>
    </row>
    <row r="58" spans="1:17" s="3" customFormat="1" ht="15" customHeight="1" thickBot="1" x14ac:dyDescent="0.25">
      <c r="A58" s="4">
        <v>50</v>
      </c>
      <c r="B58" s="167" t="s">
        <v>37</v>
      </c>
      <c r="C58" s="168" t="s">
        <v>30</v>
      </c>
      <c r="D58" s="170"/>
      <c r="E58" s="171"/>
      <c r="F58" s="169">
        <f>F57*E58</f>
        <v>0</v>
      </c>
      <c r="G58" s="172" t="str">
        <f>IF(OR(C4=C75,C4="")=TRUE,"",IF(OR(C4=C78)=TRUE,"[EUR/m*h]",IF(OR(C4=C89)=TRUE,"[EUR/St*h]","")))</f>
        <v/>
      </c>
      <c r="H58" s="173" t="s">
        <v>76</v>
      </c>
      <c r="I58" s="2"/>
      <c r="J58" s="2"/>
      <c r="K58" s="2"/>
      <c r="L58" s="2"/>
      <c r="M58" s="2"/>
      <c r="N58" s="2"/>
      <c r="O58" s="2"/>
      <c r="P58" s="2"/>
      <c r="Q58" s="2"/>
    </row>
    <row r="59" spans="1:17" ht="4.5" customHeight="1" x14ac:dyDescent="0.2">
      <c r="A59" s="73"/>
      <c r="B59" s="74"/>
      <c r="C59" s="123"/>
      <c r="D59" s="123"/>
      <c r="E59" s="124"/>
      <c r="F59" s="123"/>
      <c r="G59" s="123"/>
      <c r="H59" s="125"/>
      <c r="I59" s="126"/>
    </row>
    <row r="60" spans="1:17" s="131" customFormat="1" ht="10.5" x14ac:dyDescent="0.2">
      <c r="A60" s="127"/>
      <c r="B60" s="128" t="s">
        <v>77</v>
      </c>
      <c r="C60" s="129"/>
      <c r="D60" s="128"/>
      <c r="E60" s="129"/>
      <c r="F60" s="130" t="s">
        <v>78</v>
      </c>
      <c r="G60" s="130"/>
      <c r="H60" s="125"/>
      <c r="I60" s="127"/>
      <c r="J60" s="127"/>
      <c r="K60" s="127"/>
      <c r="L60" s="127"/>
      <c r="M60" s="127"/>
      <c r="N60" s="127"/>
      <c r="O60" s="127"/>
      <c r="P60" s="127"/>
      <c r="Q60" s="127"/>
    </row>
    <row r="61" spans="1:17" s="131" customFormat="1" ht="10.5" x14ac:dyDescent="0.2">
      <c r="A61" s="127"/>
      <c r="B61" s="130" t="s">
        <v>79</v>
      </c>
      <c r="C61" s="129"/>
      <c r="D61" s="128"/>
      <c r="E61" s="129"/>
      <c r="F61" s="132" t="s">
        <v>80</v>
      </c>
      <c r="G61" s="130"/>
      <c r="H61" s="125"/>
      <c r="I61" s="127"/>
      <c r="J61" s="127"/>
      <c r="K61" s="127"/>
      <c r="L61" s="127"/>
      <c r="M61" s="127"/>
      <c r="N61" s="127"/>
      <c r="O61" s="127"/>
      <c r="P61" s="127"/>
      <c r="Q61" s="127"/>
    </row>
    <row r="62" spans="1:17" s="131" customFormat="1" ht="10.5" x14ac:dyDescent="0.2">
      <c r="A62" s="127"/>
      <c r="B62" s="128" t="s">
        <v>81</v>
      </c>
      <c r="C62" s="129"/>
      <c r="D62" s="128"/>
      <c r="E62" s="129"/>
      <c r="F62" s="130" t="s">
        <v>82</v>
      </c>
      <c r="G62" s="130"/>
      <c r="H62" s="125"/>
      <c r="I62" s="127"/>
      <c r="J62" s="127"/>
      <c r="K62" s="127"/>
      <c r="L62" s="127"/>
      <c r="M62" s="127"/>
      <c r="N62" s="127"/>
      <c r="O62" s="127"/>
      <c r="P62" s="127"/>
      <c r="Q62" s="127"/>
    </row>
    <row r="63" spans="1:17" s="131" customFormat="1" ht="10.5" x14ac:dyDescent="0.2">
      <c r="A63" s="127"/>
      <c r="B63" s="128" t="s">
        <v>83</v>
      </c>
      <c r="C63" s="129"/>
      <c r="D63" s="128"/>
      <c r="E63" s="129"/>
      <c r="F63" s="132" t="s">
        <v>84</v>
      </c>
      <c r="G63" s="130"/>
      <c r="H63" s="125"/>
      <c r="I63" s="127"/>
      <c r="J63" s="127"/>
      <c r="K63" s="127"/>
      <c r="L63" s="127"/>
      <c r="M63" s="127"/>
      <c r="N63" s="127"/>
      <c r="O63" s="127"/>
      <c r="P63" s="127"/>
      <c r="Q63" s="127"/>
    </row>
    <row r="64" spans="1:17" s="131" customFormat="1" ht="10.5" x14ac:dyDescent="0.2">
      <c r="A64" s="127"/>
      <c r="B64" s="128" t="s">
        <v>85</v>
      </c>
      <c r="C64" s="129"/>
      <c r="D64" s="128"/>
      <c r="E64" s="129"/>
      <c r="F64" s="131" t="s">
        <v>86</v>
      </c>
      <c r="H64" s="125"/>
      <c r="I64" s="127"/>
      <c r="J64" s="127"/>
      <c r="K64" s="127"/>
      <c r="L64" s="127"/>
      <c r="M64" s="127"/>
      <c r="N64" s="127"/>
      <c r="O64" s="127"/>
      <c r="P64" s="127"/>
      <c r="Q64" s="127"/>
    </row>
    <row r="65" spans="1:17" s="131" customFormat="1" ht="10.5" x14ac:dyDescent="0.2">
      <c r="A65" s="127"/>
      <c r="B65" s="128"/>
      <c r="C65" s="129"/>
      <c r="D65" s="128"/>
      <c r="E65" s="129"/>
      <c r="F65" s="177"/>
      <c r="G65" s="177"/>
      <c r="H65" s="125"/>
      <c r="I65" s="127"/>
      <c r="J65" s="127"/>
      <c r="K65" s="127"/>
      <c r="L65" s="127"/>
      <c r="M65" s="127"/>
      <c r="N65" s="127"/>
      <c r="O65" s="127"/>
      <c r="P65" s="127"/>
      <c r="Q65" s="127"/>
    </row>
    <row r="66" spans="1:17" s="131" customFormat="1" ht="10.5" x14ac:dyDescent="0.2">
      <c r="A66" s="127"/>
      <c r="B66" s="128"/>
      <c r="C66" s="129"/>
      <c r="D66" s="128"/>
      <c r="E66" s="129"/>
      <c r="F66" s="32"/>
      <c r="G66" s="133" t="s">
        <v>87</v>
      </c>
      <c r="H66" s="125"/>
      <c r="I66" s="127"/>
      <c r="J66" s="127"/>
      <c r="K66" s="127"/>
      <c r="L66" s="127"/>
      <c r="M66" s="127"/>
      <c r="N66" s="127"/>
      <c r="O66" s="127"/>
      <c r="P66" s="127"/>
      <c r="Q66" s="127"/>
    </row>
    <row r="67" spans="1:17" ht="8.25" customHeight="1" x14ac:dyDescent="0.2">
      <c r="A67" s="134"/>
      <c r="B67" s="135"/>
      <c r="C67" s="135"/>
      <c r="D67" s="135"/>
      <c r="E67" s="136"/>
      <c r="F67" s="136"/>
      <c r="G67" s="136"/>
      <c r="H67" s="125"/>
    </row>
    <row r="68" spans="1:17" x14ac:dyDescent="0.2">
      <c r="A68" s="73"/>
      <c r="B68" s="74"/>
      <c r="C68" s="74"/>
      <c r="D68" s="74"/>
      <c r="E68" s="137"/>
      <c r="F68" s="74"/>
      <c r="G68" s="74"/>
      <c r="H68" s="125"/>
    </row>
    <row r="69" spans="1:17" x14ac:dyDescent="0.2">
      <c r="A69" s="138"/>
      <c r="B69" s="74"/>
      <c r="C69" s="74"/>
      <c r="D69" s="74"/>
      <c r="E69" s="137"/>
      <c r="F69" s="74"/>
      <c r="G69" s="74"/>
      <c r="H69" s="125"/>
    </row>
    <row r="70" spans="1:17" ht="12" customHeight="1" x14ac:dyDescent="0.2">
      <c r="A70" s="73"/>
      <c r="B70" s="74"/>
      <c r="C70" s="74"/>
      <c r="D70" s="74"/>
      <c r="E70" s="137"/>
      <c r="F70" s="74"/>
      <c r="G70" s="74"/>
      <c r="H70" s="125"/>
    </row>
    <row r="71" spans="1:17" ht="15.75" customHeight="1" x14ac:dyDescent="0.2">
      <c r="A71" s="73"/>
      <c r="B71" s="74"/>
      <c r="C71" s="74"/>
      <c r="D71" s="74"/>
      <c r="E71" s="137"/>
      <c r="F71" s="74"/>
      <c r="G71" s="74"/>
      <c r="H71" s="125"/>
    </row>
    <row r="72" spans="1:17" ht="12" customHeight="1" x14ac:dyDescent="0.2">
      <c r="A72" s="134"/>
      <c r="B72" s="74"/>
      <c r="C72" s="74"/>
      <c r="D72" s="74"/>
      <c r="E72" s="137"/>
      <c r="F72" s="74"/>
      <c r="G72" s="74"/>
      <c r="H72" s="125"/>
    </row>
    <row r="73" spans="1:17" x14ac:dyDescent="0.2">
      <c r="A73" s="73"/>
      <c r="B73" s="74"/>
      <c r="C73" s="74"/>
      <c r="D73" s="74"/>
      <c r="E73" s="137"/>
      <c r="F73" s="74"/>
      <c r="G73" s="74"/>
      <c r="H73" s="125"/>
    </row>
    <row r="74" spans="1:17" x14ac:dyDescent="0.2">
      <c r="A74" s="73"/>
      <c r="B74" s="74"/>
      <c r="C74" s="76"/>
      <c r="D74" s="74"/>
      <c r="E74" s="137"/>
      <c r="F74" s="139" t="s">
        <v>88</v>
      </c>
      <c r="G74" s="139" t="s">
        <v>89</v>
      </c>
      <c r="H74" s="139" t="s">
        <v>90</v>
      </c>
      <c r="I74" s="139" t="s">
        <v>91</v>
      </c>
    </row>
    <row r="75" spans="1:17" x14ac:dyDescent="0.2">
      <c r="A75" s="73"/>
      <c r="B75" s="74"/>
      <c r="C75" s="140" t="s">
        <v>92</v>
      </c>
      <c r="D75" s="141"/>
      <c r="E75" s="142"/>
      <c r="F75" s="143"/>
      <c r="G75" s="143"/>
      <c r="H75" s="143"/>
      <c r="I75" s="139" t="s">
        <v>93</v>
      </c>
    </row>
    <row r="76" spans="1:17" x14ac:dyDescent="0.2">
      <c r="A76" s="73"/>
      <c r="B76" s="74"/>
      <c r="C76" s="140" t="s">
        <v>94</v>
      </c>
      <c r="D76" s="141"/>
      <c r="E76" s="142"/>
      <c r="F76" s="139" t="s">
        <v>95</v>
      </c>
      <c r="G76" s="139" t="s">
        <v>95</v>
      </c>
      <c r="H76" s="143"/>
      <c r="I76" s="139" t="s">
        <v>95</v>
      </c>
    </row>
    <row r="77" spans="1:17" x14ac:dyDescent="0.2">
      <c r="A77" s="73"/>
      <c r="B77" s="74"/>
      <c r="C77" s="140" t="s">
        <v>96</v>
      </c>
      <c r="D77" s="141"/>
      <c r="E77" s="142"/>
      <c r="F77" s="139" t="s">
        <v>95</v>
      </c>
      <c r="G77" s="139" t="s">
        <v>95</v>
      </c>
      <c r="H77" s="143"/>
      <c r="I77" s="139" t="s">
        <v>95</v>
      </c>
    </row>
    <row r="78" spans="1:17" ht="13.5" customHeight="1" x14ac:dyDescent="0.2">
      <c r="A78" s="73"/>
      <c r="B78" s="74"/>
      <c r="C78" s="140" t="s">
        <v>97</v>
      </c>
      <c r="D78" s="141"/>
      <c r="E78" s="142"/>
      <c r="F78" s="139" t="s">
        <v>95</v>
      </c>
      <c r="G78" s="139" t="s">
        <v>95</v>
      </c>
      <c r="H78" s="139" t="s">
        <v>95</v>
      </c>
      <c r="I78" s="139" t="s">
        <v>95</v>
      </c>
    </row>
    <row r="79" spans="1:17" ht="13.5" customHeight="1" x14ac:dyDescent="0.2">
      <c r="A79" s="73"/>
      <c r="B79" s="74"/>
      <c r="C79" s="140" t="s">
        <v>98</v>
      </c>
      <c r="D79" s="141"/>
      <c r="E79" s="142"/>
      <c r="F79" s="139" t="s">
        <v>99</v>
      </c>
      <c r="G79" s="139" t="s">
        <v>99</v>
      </c>
      <c r="H79" s="139" t="s">
        <v>99</v>
      </c>
      <c r="I79" s="139" t="s">
        <v>99</v>
      </c>
      <c r="J79" s="76" t="s">
        <v>13</v>
      </c>
    </row>
    <row r="80" spans="1:17" ht="13.5" customHeight="1" x14ac:dyDescent="0.2">
      <c r="A80" s="73"/>
      <c r="B80" s="74"/>
      <c r="C80" s="140" t="s">
        <v>100</v>
      </c>
      <c r="D80" s="141"/>
      <c r="E80" s="142"/>
      <c r="F80" s="139" t="s">
        <v>93</v>
      </c>
      <c r="G80" s="143"/>
      <c r="H80" s="143"/>
      <c r="I80" s="139" t="s">
        <v>99</v>
      </c>
      <c r="J80" s="76" t="s">
        <v>13</v>
      </c>
    </row>
    <row r="81" spans="1:10" x14ac:dyDescent="0.2">
      <c r="A81" s="73"/>
      <c r="B81" s="74"/>
      <c r="C81" s="140" t="s">
        <v>101</v>
      </c>
      <c r="D81" s="141"/>
      <c r="E81" s="142"/>
      <c r="F81" s="139" t="s">
        <v>93</v>
      </c>
      <c r="G81" s="139" t="s">
        <v>93</v>
      </c>
      <c r="H81" s="143"/>
      <c r="I81" s="139" t="s">
        <v>93</v>
      </c>
    </row>
    <row r="82" spans="1:10" x14ac:dyDescent="0.2">
      <c r="A82" s="73"/>
      <c r="B82" s="74"/>
      <c r="C82" s="140" t="s">
        <v>102</v>
      </c>
      <c r="D82" s="141"/>
      <c r="E82" s="142"/>
      <c r="F82" s="139" t="s">
        <v>93</v>
      </c>
      <c r="G82" s="139" t="s">
        <v>93</v>
      </c>
      <c r="H82" s="143"/>
      <c r="I82" s="139" t="s">
        <v>93</v>
      </c>
    </row>
    <row r="83" spans="1:10" x14ac:dyDescent="0.2">
      <c r="A83" s="73"/>
      <c r="B83" s="74"/>
      <c r="C83" s="140" t="s">
        <v>103</v>
      </c>
      <c r="D83" s="141"/>
      <c r="E83" s="142"/>
      <c r="F83" s="139" t="s">
        <v>93</v>
      </c>
      <c r="G83" s="139" t="s">
        <v>93</v>
      </c>
      <c r="H83" s="143"/>
      <c r="I83" s="139" t="s">
        <v>93</v>
      </c>
    </row>
    <row r="84" spans="1:10" x14ac:dyDescent="0.2">
      <c r="A84" s="73"/>
      <c r="B84" s="74"/>
      <c r="C84" s="140" t="s">
        <v>104</v>
      </c>
      <c r="D84" s="141"/>
      <c r="E84" s="142"/>
      <c r="F84" s="139" t="s">
        <v>93</v>
      </c>
      <c r="G84" s="139" t="s">
        <v>93</v>
      </c>
      <c r="H84" s="143"/>
      <c r="I84" s="139" t="s">
        <v>93</v>
      </c>
    </row>
    <row r="85" spans="1:10" x14ac:dyDescent="0.2">
      <c r="A85" s="73"/>
      <c r="B85" s="74"/>
      <c r="C85" s="140" t="s">
        <v>105</v>
      </c>
      <c r="D85" s="141"/>
      <c r="E85" s="142"/>
      <c r="F85" s="139" t="s">
        <v>93</v>
      </c>
      <c r="G85" s="139" t="s">
        <v>93</v>
      </c>
      <c r="H85" s="143"/>
      <c r="I85" s="139" t="s">
        <v>93</v>
      </c>
    </row>
    <row r="86" spans="1:10" x14ac:dyDescent="0.2">
      <c r="A86" s="73"/>
      <c r="B86" s="74"/>
      <c r="C86" s="140" t="s">
        <v>106</v>
      </c>
      <c r="D86" s="141"/>
      <c r="E86" s="142"/>
      <c r="F86" s="139" t="s">
        <v>93</v>
      </c>
      <c r="G86" s="139" t="s">
        <v>93</v>
      </c>
      <c r="H86" s="143"/>
      <c r="I86" s="139" t="s">
        <v>93</v>
      </c>
    </row>
    <row r="87" spans="1:10" x14ac:dyDescent="0.2">
      <c r="A87" s="73"/>
      <c r="B87" s="74"/>
      <c r="C87" s="140" t="s">
        <v>107</v>
      </c>
      <c r="D87" s="141"/>
      <c r="E87" s="142"/>
      <c r="F87" s="139" t="s">
        <v>93</v>
      </c>
      <c r="G87" s="139" t="s">
        <v>93</v>
      </c>
      <c r="H87" s="139" t="s">
        <v>108</v>
      </c>
      <c r="I87" s="139" t="s">
        <v>93</v>
      </c>
      <c r="J87" s="76" t="s">
        <v>13</v>
      </c>
    </row>
    <row r="88" spans="1:10" x14ac:dyDescent="0.2">
      <c r="A88" s="73"/>
      <c r="B88" s="74"/>
      <c r="C88" s="140" t="s">
        <v>109</v>
      </c>
      <c r="D88" s="141"/>
      <c r="E88" s="142"/>
      <c r="F88" s="139" t="s">
        <v>93</v>
      </c>
      <c r="G88" s="143"/>
      <c r="H88" s="139" t="s">
        <v>99</v>
      </c>
      <c r="I88" s="139" t="s">
        <v>99</v>
      </c>
      <c r="J88" s="76" t="s">
        <v>13</v>
      </c>
    </row>
    <row r="89" spans="1:10" x14ac:dyDescent="0.2">
      <c r="A89" s="73"/>
      <c r="B89" s="74"/>
      <c r="C89" s="140" t="s">
        <v>110</v>
      </c>
      <c r="D89" s="141"/>
      <c r="E89" s="142"/>
      <c r="F89" s="139" t="s">
        <v>95</v>
      </c>
      <c r="G89" s="143"/>
      <c r="H89" s="139" t="s">
        <v>111</v>
      </c>
      <c r="I89" s="139" t="s">
        <v>111</v>
      </c>
    </row>
    <row r="90" spans="1:10" x14ac:dyDescent="0.2">
      <c r="A90" s="73"/>
      <c r="B90" s="74"/>
      <c r="C90" s="74"/>
      <c r="D90" s="74"/>
      <c r="E90" s="137"/>
      <c r="F90" s="74"/>
      <c r="G90" s="74"/>
      <c r="H90" s="125"/>
    </row>
    <row r="91" spans="1:10" x14ac:dyDescent="0.2">
      <c r="A91" s="73"/>
      <c r="B91" s="74"/>
      <c r="C91" s="74"/>
      <c r="D91" s="74"/>
      <c r="E91" s="137"/>
      <c r="F91" s="74"/>
      <c r="G91" s="74"/>
      <c r="H91" s="125"/>
    </row>
    <row r="92" spans="1:10" x14ac:dyDescent="0.2">
      <c r="A92" s="73"/>
      <c r="B92" s="74"/>
      <c r="C92" s="74"/>
      <c r="D92" s="74"/>
      <c r="E92" s="137"/>
      <c r="F92" s="74"/>
      <c r="G92" s="74"/>
      <c r="H92" s="125"/>
    </row>
    <row r="93" spans="1:10" x14ac:dyDescent="0.2">
      <c r="A93" s="73"/>
      <c r="B93" s="74"/>
      <c r="C93" s="74"/>
      <c r="D93" s="74"/>
      <c r="E93" s="137"/>
      <c r="F93" s="74"/>
      <c r="G93" s="74"/>
      <c r="H93" s="125"/>
    </row>
    <row r="94" spans="1:10" x14ac:dyDescent="0.2">
      <c r="A94" s="73"/>
      <c r="B94" s="74"/>
      <c r="C94" s="74"/>
      <c r="D94" s="74"/>
      <c r="E94" s="137"/>
      <c r="F94" s="74"/>
      <c r="G94" s="74"/>
      <c r="H94" s="125"/>
    </row>
    <row r="95" spans="1:10" x14ac:dyDescent="0.2">
      <c r="A95" s="73"/>
      <c r="B95" s="74"/>
      <c r="C95" s="74"/>
      <c r="D95" s="74"/>
      <c r="E95" s="137"/>
      <c r="F95" s="74"/>
      <c r="G95" s="74"/>
      <c r="H95" s="125"/>
    </row>
    <row r="96" spans="1:10" x14ac:dyDescent="0.2">
      <c r="A96" s="73"/>
      <c r="B96" s="74"/>
      <c r="C96" s="74"/>
      <c r="D96" s="74"/>
      <c r="E96" s="137"/>
      <c r="F96" s="74"/>
      <c r="G96" s="74"/>
      <c r="H96" s="125"/>
    </row>
    <row r="97" spans="1:8" x14ac:dyDescent="0.2">
      <c r="A97" s="73"/>
      <c r="B97" s="74"/>
      <c r="C97" s="74"/>
      <c r="D97" s="74"/>
      <c r="E97" s="137"/>
      <c r="F97" s="74"/>
      <c r="G97" s="74"/>
      <c r="H97" s="125"/>
    </row>
    <row r="98" spans="1:8" x14ac:dyDescent="0.2">
      <c r="A98" s="73"/>
      <c r="B98" s="74"/>
      <c r="C98" s="74"/>
      <c r="D98" s="74"/>
      <c r="E98" s="137"/>
      <c r="F98" s="74"/>
      <c r="G98" s="74"/>
      <c r="H98" s="125"/>
    </row>
    <row r="99" spans="1:8" x14ac:dyDescent="0.2">
      <c r="A99" s="73"/>
      <c r="B99" s="74"/>
      <c r="C99" s="74"/>
      <c r="D99" s="74"/>
      <c r="E99" s="137"/>
      <c r="F99" s="74"/>
      <c r="G99" s="74"/>
      <c r="H99" s="125"/>
    </row>
    <row r="100" spans="1:8" x14ac:dyDescent="0.2">
      <c r="A100" s="73"/>
      <c r="B100" s="74"/>
      <c r="C100" s="74"/>
      <c r="D100" s="74"/>
      <c r="E100" s="137"/>
      <c r="F100" s="74"/>
      <c r="G100" s="74"/>
      <c r="H100" s="125"/>
    </row>
    <row r="101" spans="1:8" x14ac:dyDescent="0.2">
      <c r="A101" s="73"/>
      <c r="B101" s="74"/>
      <c r="C101" s="74"/>
      <c r="D101" s="74"/>
      <c r="E101" s="137"/>
      <c r="F101" s="74"/>
      <c r="G101" s="74"/>
      <c r="H101" s="125"/>
    </row>
    <row r="102" spans="1:8" x14ac:dyDescent="0.2">
      <c r="A102" s="73"/>
      <c r="B102" s="74"/>
      <c r="C102" s="74"/>
      <c r="D102" s="74"/>
      <c r="E102" s="137"/>
      <c r="F102" s="74"/>
      <c r="G102" s="74"/>
      <c r="H102" s="125"/>
    </row>
    <row r="103" spans="1:8" x14ac:dyDescent="0.2">
      <c r="A103" s="73"/>
      <c r="B103" s="74"/>
      <c r="C103" s="74"/>
      <c r="D103" s="74"/>
      <c r="E103" s="137"/>
      <c r="F103" s="74"/>
      <c r="G103" s="74"/>
      <c r="H103" s="125"/>
    </row>
    <row r="104" spans="1:8" x14ac:dyDescent="0.2">
      <c r="A104" s="73"/>
      <c r="B104" s="74"/>
      <c r="C104" s="74"/>
      <c r="D104" s="74"/>
      <c r="E104" s="137"/>
      <c r="F104" s="74"/>
      <c r="G104" s="74"/>
      <c r="H104" s="125"/>
    </row>
    <row r="105" spans="1:8" x14ac:dyDescent="0.2">
      <c r="A105" s="73"/>
      <c r="B105" s="74"/>
      <c r="C105" s="74"/>
      <c r="D105" s="74"/>
      <c r="E105" s="137"/>
      <c r="F105" s="74"/>
      <c r="G105" s="74"/>
      <c r="H105" s="125"/>
    </row>
    <row r="106" spans="1:8" x14ac:dyDescent="0.2">
      <c r="A106" s="73"/>
      <c r="B106" s="74"/>
      <c r="C106" s="74"/>
      <c r="D106" s="74"/>
      <c r="E106" s="137"/>
      <c r="F106" s="74"/>
      <c r="G106" s="74"/>
      <c r="H106" s="125"/>
    </row>
    <row r="107" spans="1:8" x14ac:dyDescent="0.2">
      <c r="A107" s="73"/>
      <c r="B107" s="74"/>
      <c r="C107" s="74"/>
      <c r="D107" s="74"/>
      <c r="E107" s="137"/>
      <c r="F107" s="74"/>
      <c r="G107" s="74"/>
      <c r="H107" s="125"/>
    </row>
    <row r="108" spans="1:8" x14ac:dyDescent="0.2">
      <c r="A108" s="73"/>
      <c r="B108" s="74"/>
      <c r="C108" s="74"/>
      <c r="D108" s="74"/>
      <c r="E108" s="137"/>
      <c r="F108" s="74"/>
      <c r="G108" s="74"/>
      <c r="H108" s="125"/>
    </row>
    <row r="109" spans="1:8" x14ac:dyDescent="0.2">
      <c r="A109" s="73"/>
      <c r="B109" s="74"/>
      <c r="C109" s="74"/>
      <c r="D109" s="74"/>
      <c r="E109" s="137"/>
      <c r="F109" s="74"/>
      <c r="G109" s="74"/>
      <c r="H109" s="125"/>
    </row>
    <row r="110" spans="1:8" x14ac:dyDescent="0.2">
      <c r="A110" s="73"/>
      <c r="B110" s="74"/>
      <c r="C110" s="74"/>
      <c r="D110" s="74"/>
      <c r="E110" s="137"/>
      <c r="F110" s="74"/>
      <c r="G110" s="74"/>
      <c r="H110" s="125"/>
    </row>
    <row r="111" spans="1:8" x14ac:dyDescent="0.2">
      <c r="A111" s="73"/>
      <c r="B111" s="74"/>
      <c r="C111" s="74"/>
      <c r="D111" s="74"/>
      <c r="E111" s="137"/>
      <c r="F111" s="74"/>
      <c r="G111" s="74"/>
      <c r="H111" s="125"/>
    </row>
    <row r="112" spans="1:8" x14ac:dyDescent="0.2">
      <c r="A112" s="73"/>
      <c r="B112" s="74"/>
      <c r="C112" s="74"/>
      <c r="D112" s="74"/>
      <c r="E112" s="137"/>
      <c r="F112" s="74"/>
      <c r="G112" s="74"/>
      <c r="H112" s="125"/>
    </row>
    <row r="113" spans="1:8" x14ac:dyDescent="0.2">
      <c r="A113" s="73"/>
      <c r="B113" s="74"/>
      <c r="C113" s="74"/>
      <c r="D113" s="74"/>
      <c r="E113" s="137"/>
      <c r="F113" s="74"/>
      <c r="G113" s="74"/>
      <c r="H113" s="125"/>
    </row>
    <row r="114" spans="1:8" x14ac:dyDescent="0.2">
      <c r="A114" s="73"/>
      <c r="B114" s="74"/>
      <c r="C114" s="74"/>
      <c r="D114" s="74"/>
      <c r="E114" s="137"/>
      <c r="F114" s="74"/>
      <c r="G114" s="74"/>
      <c r="H114" s="125"/>
    </row>
    <row r="115" spans="1:8" x14ac:dyDescent="0.2">
      <c r="A115" s="73"/>
      <c r="B115" s="74"/>
      <c r="C115" s="74"/>
      <c r="D115" s="74"/>
      <c r="E115" s="137"/>
      <c r="F115" s="74"/>
      <c r="G115" s="74"/>
      <c r="H115" s="125"/>
    </row>
    <row r="116" spans="1:8" x14ac:dyDescent="0.2">
      <c r="A116" s="73"/>
      <c r="B116" s="74"/>
      <c r="C116" s="74"/>
      <c r="D116" s="74"/>
      <c r="E116" s="137"/>
      <c r="F116" s="74"/>
      <c r="G116" s="74"/>
      <c r="H116" s="125"/>
    </row>
    <row r="117" spans="1:8" x14ac:dyDescent="0.2">
      <c r="A117" s="73"/>
      <c r="B117" s="74"/>
      <c r="C117" s="74"/>
      <c r="D117" s="74"/>
      <c r="E117" s="137"/>
      <c r="F117" s="74"/>
      <c r="G117" s="74"/>
      <c r="H117" s="125"/>
    </row>
    <row r="118" spans="1:8" x14ac:dyDescent="0.2">
      <c r="A118" s="73"/>
      <c r="B118" s="74"/>
      <c r="C118" s="74"/>
      <c r="D118" s="74"/>
      <c r="E118" s="137"/>
      <c r="F118" s="74"/>
      <c r="G118" s="74"/>
      <c r="H118" s="125"/>
    </row>
    <row r="119" spans="1:8" x14ac:dyDescent="0.2">
      <c r="A119" s="73"/>
      <c r="B119" s="74"/>
      <c r="C119" s="74"/>
      <c r="D119" s="74"/>
      <c r="E119" s="137"/>
      <c r="F119" s="74"/>
      <c r="G119" s="74"/>
      <c r="H119" s="125"/>
    </row>
    <row r="120" spans="1:8" x14ac:dyDescent="0.2">
      <c r="A120" s="73"/>
      <c r="B120" s="74"/>
      <c r="C120" s="74"/>
      <c r="D120" s="74"/>
      <c r="E120" s="137"/>
      <c r="F120" s="74"/>
      <c r="G120" s="74"/>
      <c r="H120" s="125"/>
    </row>
    <row r="121" spans="1:8" x14ac:dyDescent="0.2">
      <c r="A121" s="73"/>
      <c r="B121" s="74"/>
      <c r="C121" s="74"/>
      <c r="D121" s="74"/>
      <c r="E121" s="137"/>
      <c r="F121" s="74"/>
      <c r="G121" s="74"/>
      <c r="H121" s="125"/>
    </row>
    <row r="122" spans="1:8" x14ac:dyDescent="0.2">
      <c r="A122" s="73"/>
      <c r="B122" s="74"/>
      <c r="C122" s="74"/>
      <c r="D122" s="74"/>
      <c r="E122" s="137"/>
      <c r="F122" s="74"/>
      <c r="G122" s="74"/>
      <c r="H122" s="125"/>
    </row>
    <row r="123" spans="1:8" x14ac:dyDescent="0.2">
      <c r="A123" s="73"/>
      <c r="B123" s="74"/>
      <c r="C123" s="74"/>
      <c r="D123" s="74"/>
      <c r="E123" s="137"/>
      <c r="F123" s="74"/>
      <c r="G123" s="74"/>
      <c r="H123" s="125"/>
    </row>
    <row r="124" spans="1:8" x14ac:dyDescent="0.2">
      <c r="A124" s="73"/>
      <c r="B124" s="74"/>
      <c r="C124" s="74"/>
      <c r="D124" s="74"/>
      <c r="E124" s="137"/>
      <c r="F124" s="74"/>
      <c r="G124" s="74"/>
      <c r="H124" s="125"/>
    </row>
    <row r="125" spans="1:8" x14ac:dyDescent="0.2">
      <c r="A125" s="73"/>
      <c r="B125" s="74"/>
      <c r="C125" s="74"/>
      <c r="D125" s="74"/>
      <c r="E125" s="137"/>
      <c r="F125" s="74"/>
      <c r="G125" s="74"/>
      <c r="H125" s="125"/>
    </row>
    <row r="126" spans="1:8" x14ac:dyDescent="0.2">
      <c r="A126" s="73"/>
      <c r="B126" s="74"/>
      <c r="C126" s="74"/>
      <c r="D126" s="74"/>
      <c r="E126" s="137"/>
      <c r="F126" s="74"/>
      <c r="G126" s="74"/>
      <c r="H126" s="125"/>
    </row>
    <row r="127" spans="1:8" x14ac:dyDescent="0.2">
      <c r="A127" s="73"/>
      <c r="B127" s="74"/>
      <c r="C127" s="74"/>
      <c r="D127" s="74"/>
      <c r="E127" s="137"/>
      <c r="F127" s="74"/>
      <c r="G127" s="74"/>
      <c r="H127" s="125"/>
    </row>
    <row r="128" spans="1:8" x14ac:dyDescent="0.2">
      <c r="A128" s="73"/>
      <c r="B128" s="74"/>
      <c r="C128" s="74"/>
      <c r="D128" s="74"/>
      <c r="E128" s="137"/>
      <c r="F128" s="74"/>
      <c r="G128" s="74"/>
      <c r="H128" s="125"/>
    </row>
    <row r="129" spans="1:8" x14ac:dyDescent="0.2">
      <c r="A129" s="73"/>
      <c r="B129" s="74"/>
      <c r="C129" s="74"/>
      <c r="D129" s="74"/>
      <c r="E129" s="137"/>
      <c r="F129" s="74"/>
      <c r="G129" s="74"/>
      <c r="H129" s="125"/>
    </row>
    <row r="130" spans="1:8" x14ac:dyDescent="0.2">
      <c r="A130" s="73"/>
      <c r="B130" s="74"/>
      <c r="C130" s="74"/>
      <c r="D130" s="74"/>
      <c r="E130" s="137"/>
      <c r="F130" s="74"/>
      <c r="G130" s="74"/>
      <c r="H130" s="125"/>
    </row>
    <row r="131" spans="1:8" x14ac:dyDescent="0.2">
      <c r="A131" s="73"/>
      <c r="B131" s="74"/>
      <c r="C131" s="74"/>
      <c r="D131" s="74"/>
      <c r="E131" s="137"/>
      <c r="F131" s="74"/>
      <c r="G131" s="74"/>
      <c r="H131" s="125"/>
    </row>
    <row r="132" spans="1:8" x14ac:dyDescent="0.2">
      <c r="A132" s="73"/>
      <c r="B132" s="74"/>
      <c r="C132" s="74"/>
      <c r="D132" s="74"/>
      <c r="E132" s="137"/>
      <c r="F132" s="74"/>
      <c r="G132" s="74"/>
      <c r="H132" s="125"/>
    </row>
    <row r="133" spans="1:8" x14ac:dyDescent="0.2">
      <c r="A133" s="73"/>
      <c r="B133" s="74"/>
      <c r="C133" s="74"/>
      <c r="D133" s="74"/>
      <c r="E133" s="137"/>
      <c r="F133" s="74"/>
      <c r="G133" s="74"/>
      <c r="H133" s="125"/>
    </row>
    <row r="134" spans="1:8" x14ac:dyDescent="0.2">
      <c r="A134" s="73"/>
      <c r="B134" s="74"/>
      <c r="C134" s="74"/>
      <c r="D134" s="74"/>
      <c r="E134" s="137"/>
      <c r="F134" s="74"/>
      <c r="G134" s="74"/>
      <c r="H134" s="125"/>
    </row>
    <row r="135" spans="1:8" x14ac:dyDescent="0.2">
      <c r="A135" s="73"/>
      <c r="B135" s="74"/>
      <c r="C135" s="74"/>
      <c r="D135" s="74"/>
      <c r="E135" s="137"/>
      <c r="F135" s="74"/>
      <c r="G135" s="74"/>
      <c r="H135" s="125"/>
    </row>
    <row r="136" spans="1:8" x14ac:dyDescent="0.2">
      <c r="A136" s="73"/>
      <c r="B136" s="74"/>
      <c r="C136" s="74"/>
      <c r="D136" s="74"/>
      <c r="E136" s="137"/>
      <c r="F136" s="74"/>
      <c r="G136" s="74"/>
      <c r="H136" s="125"/>
    </row>
    <row r="137" spans="1:8" x14ac:dyDescent="0.2">
      <c r="A137" s="73"/>
      <c r="B137" s="74"/>
      <c r="C137" s="74"/>
      <c r="D137" s="74"/>
      <c r="E137" s="137"/>
      <c r="F137" s="74"/>
      <c r="G137" s="74"/>
      <c r="H137" s="125"/>
    </row>
    <row r="138" spans="1:8" x14ac:dyDescent="0.2">
      <c r="A138" s="73"/>
      <c r="B138" s="74"/>
      <c r="C138" s="74"/>
      <c r="D138" s="74"/>
      <c r="E138" s="137"/>
      <c r="F138" s="74"/>
      <c r="G138" s="74"/>
      <c r="H138" s="125"/>
    </row>
    <row r="139" spans="1:8" x14ac:dyDescent="0.2">
      <c r="A139" s="73"/>
      <c r="B139" s="74"/>
      <c r="C139" s="74"/>
      <c r="D139" s="74"/>
      <c r="E139" s="137"/>
      <c r="F139" s="74"/>
      <c r="G139" s="74"/>
      <c r="H139" s="125"/>
    </row>
    <row r="140" spans="1:8" x14ac:dyDescent="0.2">
      <c r="A140" s="73"/>
      <c r="B140" s="74"/>
      <c r="C140" s="74"/>
      <c r="D140" s="74"/>
      <c r="E140" s="137"/>
      <c r="F140" s="74"/>
      <c r="G140" s="74"/>
      <c r="H140" s="125"/>
    </row>
    <row r="141" spans="1:8" x14ac:dyDescent="0.2">
      <c r="A141" s="73"/>
      <c r="B141" s="74"/>
      <c r="C141" s="74"/>
      <c r="D141" s="74"/>
      <c r="E141" s="74"/>
      <c r="F141" s="74"/>
      <c r="G141" s="74"/>
      <c r="H141" s="125"/>
    </row>
    <row r="142" spans="1:8" x14ac:dyDescent="0.2">
      <c r="A142" s="73"/>
      <c r="B142" s="74"/>
      <c r="C142" s="74"/>
      <c r="D142" s="74"/>
      <c r="E142" s="74"/>
      <c r="F142" s="74"/>
      <c r="G142" s="74"/>
      <c r="H142" s="125"/>
    </row>
    <row r="143" spans="1:8" x14ac:dyDescent="0.2">
      <c r="A143" s="73"/>
      <c r="B143" s="74"/>
      <c r="C143" s="74"/>
      <c r="D143" s="74"/>
      <c r="E143" s="74"/>
      <c r="F143" s="74"/>
      <c r="G143" s="74"/>
      <c r="H143" s="125"/>
    </row>
    <row r="144" spans="1:8" x14ac:dyDescent="0.2">
      <c r="A144" s="73"/>
      <c r="B144" s="74"/>
      <c r="C144" s="74"/>
      <c r="D144" s="74"/>
      <c r="E144" s="74"/>
      <c r="F144" s="74"/>
      <c r="G144" s="74"/>
      <c r="H144" s="125"/>
    </row>
    <row r="145" spans="1:8" x14ac:dyDescent="0.2">
      <c r="A145" s="73"/>
      <c r="B145" s="74"/>
      <c r="C145" s="74"/>
      <c r="D145" s="74"/>
      <c r="E145" s="74"/>
      <c r="F145" s="74"/>
      <c r="G145" s="74"/>
      <c r="H145" s="125"/>
    </row>
    <row r="146" spans="1:8" x14ac:dyDescent="0.2">
      <c r="A146" s="73"/>
      <c r="B146" s="74"/>
      <c r="C146" s="74"/>
      <c r="D146" s="74"/>
      <c r="E146" s="74"/>
      <c r="F146" s="74"/>
      <c r="G146" s="74"/>
      <c r="H146" s="125"/>
    </row>
    <row r="147" spans="1:8" x14ac:dyDescent="0.2">
      <c r="A147" s="73"/>
      <c r="B147" s="74"/>
      <c r="C147" s="74"/>
      <c r="D147" s="74"/>
      <c r="E147" s="74"/>
      <c r="F147" s="74"/>
      <c r="G147" s="74"/>
      <c r="H147" s="125"/>
    </row>
  </sheetData>
  <sheetProtection sheet="1" insertHyperlinks="0" autoFilter="0" pivotTables="0"/>
  <mergeCells count="4">
    <mergeCell ref="B2:E3"/>
    <mergeCell ref="C4:E4"/>
    <mergeCell ref="C5:E5"/>
    <mergeCell ref="C7:E7"/>
  </mergeCells>
  <dataValidations count="4">
    <dataValidation type="list" allowBlank="1" showInputMessage="1" showErrorMessage="1" sqref="C4:E4" xr:uid="{987DFE46-4CEC-4782-948D-7AAA3A06575E}">
      <formula1>$C$74:$C$89</formula1>
    </dataValidation>
    <dataValidation type="decimal" allowBlank="1" showInputMessage="1" showErrorMessage="1" sqref="E19 E30 E49 E58" xr:uid="{98C46F42-F754-4EAF-879E-18112D2BD3CA}">
      <formula1>-1</formula1>
      <formula2>1</formula2>
    </dataValidation>
    <dataValidation type="decimal" operator="greaterThan" allowBlank="1" showInputMessage="1" showErrorMessage="1" sqref="F45 E56 C10:C15 C21:C26 C32:C36 E51:E54 C51:C54 E21:E26 E32:E36 G3:G6 E17 E28 E47 E10:E15" xr:uid="{AE337073-A934-4284-946E-00EDC237A9AB}">
      <formula1>0</formula1>
    </dataValidation>
    <dataValidation type="list" allowBlank="1" showInputMessage="1" showErrorMessage="1" sqref="D10:D15 D21:D26 D32:D36 D51:D54" xr:uid="{E6177BD2-D786-4858-977C-1164376F6C49}">
      <formula1>"h, Stk, psch"</formula1>
    </dataValidation>
  </dataValidations>
  <pageMargins left="0.70866141732283472" right="0.39370078740157483" top="0.59055118110236227" bottom="0.23622047244094491" header="0.19685039370078741" footer="0.19685039370078741"/>
  <pageSetup paperSize="9" scale="70" orientation="portrait" horizontalDpi="300" verticalDpi="300"/>
  <headerFooter alignWithMargins="0"/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D459FF-329B-4DF6-8B20-AE5EB752473E}">
  <sheetPr>
    <pageSetUpPr fitToPage="1"/>
  </sheetPr>
  <dimension ref="A1:Q147"/>
  <sheetViews>
    <sheetView zoomScaleNormal="100" workbookViewId="0">
      <selection activeCell="C7" sqref="C7:E7"/>
    </sheetView>
  </sheetViews>
  <sheetFormatPr baseColWidth="10" defaultColWidth="11.42578125" defaultRowHeight="12.75" x14ac:dyDescent="0.2"/>
  <cols>
    <col min="1" max="1" width="2.85546875" style="144" bestFit="1" customWidth="1"/>
    <col min="2" max="2" width="35.42578125" style="145" customWidth="1"/>
    <col min="3" max="3" width="7.5703125" style="145" customWidth="1"/>
    <col min="4" max="4" width="6.7109375" style="145" customWidth="1"/>
    <col min="5" max="5" width="29" style="145" customWidth="1"/>
    <col min="6" max="6" width="19.5703125" style="145" customWidth="1"/>
    <col min="7" max="7" width="29.7109375" style="145" customWidth="1"/>
    <col min="8" max="8" width="22" style="75" customWidth="1"/>
    <col min="9" max="9" width="12.5703125" style="76" bestFit="1" customWidth="1"/>
    <col min="10" max="17" width="11.42578125" style="76" customWidth="1"/>
    <col min="18" max="18" width="11.42578125" style="122" customWidth="1"/>
    <col min="19" max="16384" width="11.42578125" style="122"/>
  </cols>
  <sheetData>
    <row r="1" spans="1:9" ht="4.5" customHeight="1" x14ac:dyDescent="0.2">
      <c r="A1" s="73"/>
      <c r="B1" s="74"/>
      <c r="C1" s="74"/>
      <c r="D1" s="74"/>
      <c r="E1" s="74"/>
      <c r="F1" s="74"/>
      <c r="G1" s="74"/>
    </row>
    <row r="2" spans="1:9" ht="15" customHeight="1" x14ac:dyDescent="0.2">
      <c r="A2" s="73"/>
      <c r="B2" s="213" t="s">
        <v>0</v>
      </c>
      <c r="C2" s="214"/>
      <c r="D2" s="214"/>
      <c r="E2" s="215"/>
      <c r="F2" s="77" t="s">
        <v>1</v>
      </c>
      <c r="G2" s="78"/>
      <c r="H2" s="79"/>
    </row>
    <row r="3" spans="1:9" ht="15" customHeight="1" x14ac:dyDescent="0.2">
      <c r="A3" s="80"/>
      <c r="B3" s="214"/>
      <c r="C3" s="214"/>
      <c r="D3" s="214"/>
      <c r="E3" s="215"/>
      <c r="F3" s="81" t="str">
        <f>IF(OR(C4=C75,C4="")=TRUE,"",IF(OR(C4=C81,C4=C82,C4=C83,C4=C84,C4=C85,C4=C86,C4=C89)=FALSE,"Aufbaulänge [m]","Aufbau [St]"))</f>
        <v>Aufbau [St]</v>
      </c>
      <c r="G3" s="11"/>
      <c r="H3" s="82"/>
    </row>
    <row r="4" spans="1:9" ht="15" customHeight="1" x14ac:dyDescent="0.2">
      <c r="A4" s="73"/>
      <c r="B4" s="83" t="s">
        <v>2</v>
      </c>
      <c r="C4" s="216" t="s">
        <v>104</v>
      </c>
      <c r="D4" s="217"/>
      <c r="E4" s="218"/>
      <c r="F4" s="81" t="str">
        <f>IF(OR(C4=C75,C4="")=TRUE,"",IF(OR(C4=C81,C4=C82,C4=C83,C4=C84,C4=C85,C4=C86,C4=C89)=FALSE,"Umbaulänge [m]","Umsetzen [St]"))</f>
        <v>Umsetzen [St]</v>
      </c>
      <c r="G4" s="11"/>
      <c r="H4" s="82"/>
    </row>
    <row r="5" spans="1:9" ht="15" customHeight="1" x14ac:dyDescent="0.2">
      <c r="A5" s="73"/>
      <c r="B5" s="84" t="s">
        <v>3</v>
      </c>
      <c r="C5" s="219" t="s">
        <v>186</v>
      </c>
      <c r="D5" s="220"/>
      <c r="E5" s="221"/>
      <c r="F5" s="85" t="str">
        <f>IF(OR(C4=C75,C4="")=TRUE,"",IF(OR(C4=C78)=FALSE,"","Betriebszeit [h]"))</f>
        <v/>
      </c>
      <c r="G5" s="11"/>
      <c r="H5" s="82"/>
    </row>
    <row r="6" spans="1:9" ht="15" customHeight="1" x14ac:dyDescent="0.2">
      <c r="A6" s="73"/>
      <c r="B6" s="84"/>
      <c r="C6" s="148"/>
      <c r="D6" s="149"/>
      <c r="E6" s="150"/>
      <c r="F6" s="86" t="str">
        <f>IF(OR(C4=C75,C4="")=TRUE,"",IF(OR(C4=C78)=TRUE,"Anzahl d. Bediener (Aufb.): ",""))</f>
        <v/>
      </c>
      <c r="G6" s="183"/>
      <c r="H6" s="82"/>
    </row>
    <row r="7" spans="1:9" ht="52.5" customHeight="1" x14ac:dyDescent="0.2">
      <c r="A7" s="73"/>
      <c r="B7" s="87" t="s">
        <v>4</v>
      </c>
      <c r="C7" s="222" t="s">
        <v>187</v>
      </c>
      <c r="D7" s="223"/>
      <c r="E7" s="224"/>
      <c r="F7" s="88" t="s">
        <v>5</v>
      </c>
      <c r="G7" s="89" t="s">
        <v>6</v>
      </c>
      <c r="H7" s="82"/>
    </row>
    <row r="8" spans="1:9" ht="4.5" customHeight="1" thickBot="1" x14ac:dyDescent="0.25">
      <c r="A8" s="73"/>
      <c r="B8" s="74"/>
      <c r="C8" s="74"/>
      <c r="D8" s="74"/>
      <c r="E8" s="90"/>
      <c r="F8" s="74"/>
      <c r="G8" s="74"/>
      <c r="H8" s="82"/>
    </row>
    <row r="9" spans="1:9" ht="15" customHeight="1" x14ac:dyDescent="0.2">
      <c r="A9" s="91">
        <v>1</v>
      </c>
      <c r="B9" s="92" t="s">
        <v>7</v>
      </c>
      <c r="C9" s="93" t="s">
        <v>8</v>
      </c>
      <c r="D9" s="93" t="s">
        <v>9</v>
      </c>
      <c r="E9" s="93" t="s">
        <v>10</v>
      </c>
      <c r="F9" s="93" t="s">
        <v>11</v>
      </c>
      <c r="G9" s="94" t="s">
        <v>12</v>
      </c>
      <c r="H9" s="82"/>
      <c r="I9" s="76" t="s">
        <v>13</v>
      </c>
    </row>
    <row r="10" spans="1:9" ht="15" customHeight="1" x14ac:dyDescent="0.2">
      <c r="A10" s="91">
        <v>2</v>
      </c>
      <c r="B10" s="95" t="s">
        <v>14</v>
      </c>
      <c r="C10" s="96"/>
      <c r="D10" s="97"/>
      <c r="E10" s="14"/>
      <c r="F10" s="52">
        <f>C10*E10</f>
        <v>0</v>
      </c>
      <c r="G10" s="147"/>
      <c r="H10" s="82"/>
    </row>
    <row r="11" spans="1:9" ht="15" customHeight="1" x14ac:dyDescent="0.2">
      <c r="A11" s="91">
        <v>3</v>
      </c>
      <c r="B11" s="98" t="s">
        <v>15</v>
      </c>
      <c r="C11" s="96"/>
      <c r="D11" s="97"/>
      <c r="E11" s="14"/>
      <c r="F11" s="52">
        <f t="shared" ref="F11:F15" si="0">C11*E11</f>
        <v>0</v>
      </c>
      <c r="G11" s="99"/>
      <c r="H11" s="82"/>
    </row>
    <row r="12" spans="1:9" ht="15" customHeight="1" x14ac:dyDescent="0.2">
      <c r="A12" s="91">
        <v>4</v>
      </c>
      <c r="B12" s="98" t="s">
        <v>16</v>
      </c>
      <c r="C12" s="96"/>
      <c r="D12" s="97"/>
      <c r="E12" s="14"/>
      <c r="F12" s="52">
        <f t="shared" si="0"/>
        <v>0</v>
      </c>
      <c r="G12" s="99"/>
      <c r="H12" s="82"/>
    </row>
    <row r="13" spans="1:9" ht="15" customHeight="1" x14ac:dyDescent="0.2">
      <c r="A13" s="91">
        <v>5</v>
      </c>
      <c r="B13" s="98" t="s">
        <v>17</v>
      </c>
      <c r="C13" s="96"/>
      <c r="D13" s="97"/>
      <c r="E13" s="14"/>
      <c r="F13" s="52">
        <f t="shared" si="0"/>
        <v>0</v>
      </c>
      <c r="G13" s="99"/>
      <c r="H13" s="82"/>
    </row>
    <row r="14" spans="1:9" ht="15" customHeight="1" x14ac:dyDescent="0.2">
      <c r="A14" s="91">
        <v>6</v>
      </c>
      <c r="B14" s="98" t="s">
        <v>18</v>
      </c>
      <c r="C14" s="96"/>
      <c r="D14" s="97"/>
      <c r="E14" s="14"/>
      <c r="F14" s="52">
        <f t="shared" si="0"/>
        <v>0</v>
      </c>
      <c r="G14" s="99"/>
      <c r="H14" s="82"/>
      <c r="I14" s="76" t="s">
        <v>13</v>
      </c>
    </row>
    <row r="15" spans="1:9" ht="15" customHeight="1" thickBot="1" x14ac:dyDescent="0.25">
      <c r="A15" s="91">
        <v>7</v>
      </c>
      <c r="B15" s="100" t="s">
        <v>19</v>
      </c>
      <c r="C15" s="101"/>
      <c r="D15" s="102"/>
      <c r="E15" s="15"/>
      <c r="F15" s="57">
        <f t="shared" si="0"/>
        <v>0</v>
      </c>
      <c r="G15" s="103"/>
      <c r="H15" s="104" t="s">
        <v>20</v>
      </c>
    </row>
    <row r="16" spans="1:9" ht="15" customHeight="1" thickTop="1" x14ac:dyDescent="0.2">
      <c r="A16" s="91">
        <v>8</v>
      </c>
      <c r="B16" s="105" t="s">
        <v>21</v>
      </c>
      <c r="C16" s="106"/>
      <c r="D16" s="107"/>
      <c r="E16" s="18"/>
      <c r="F16" s="52">
        <f>SUM(F10:F15)</f>
        <v>0</v>
      </c>
      <c r="G16" s="108" t="s">
        <v>22</v>
      </c>
      <c r="H16" s="109" t="s">
        <v>23</v>
      </c>
    </row>
    <row r="17" spans="1:17" ht="15" customHeight="1" thickBot="1" x14ac:dyDescent="0.25">
      <c r="A17" s="91">
        <v>9</v>
      </c>
      <c r="B17" s="110" t="s">
        <v>24</v>
      </c>
      <c r="C17" s="111"/>
      <c r="D17" s="112"/>
      <c r="E17" s="21"/>
      <c r="F17" s="52">
        <f>E17*F16</f>
        <v>0</v>
      </c>
      <c r="G17" s="113" t="s">
        <v>25</v>
      </c>
      <c r="H17" s="210" t="s">
        <v>26</v>
      </c>
    </row>
    <row r="18" spans="1:17" ht="15" customHeight="1" x14ac:dyDescent="0.2">
      <c r="A18" s="91">
        <v>10</v>
      </c>
      <c r="B18" s="110" t="s">
        <v>27</v>
      </c>
      <c r="C18" s="111"/>
      <c r="D18" s="115"/>
      <c r="E18" s="23"/>
      <c r="F18" s="60">
        <f>F16+F17</f>
        <v>0</v>
      </c>
      <c r="G18" s="175" t="str">
        <f>IF(G3=0,"",(F18+F19)/G3)</f>
        <v/>
      </c>
      <c r="H18" s="116" t="s">
        <v>28</v>
      </c>
    </row>
    <row r="19" spans="1:17" s="3" customFormat="1" ht="15" customHeight="1" thickBot="1" x14ac:dyDescent="0.25">
      <c r="A19" s="4">
        <v>11</v>
      </c>
      <c r="B19" s="59" t="s">
        <v>29</v>
      </c>
      <c r="C19" s="168" t="s">
        <v>30</v>
      </c>
      <c r="D19" s="170"/>
      <c r="E19" s="171"/>
      <c r="F19" s="60">
        <f>F18*E19</f>
        <v>0</v>
      </c>
      <c r="G19" s="172" t="str">
        <f>IF(OR(C4=C75,C4="")=TRUE,"",IF(OR(C4=C81,C4=C82,C4=C83,C4=C84,C4=C85,C4=C86,C4=C89)=FALSE,"[EUR/m]","[EUR/St]"))</f>
        <v>[EUR/St]</v>
      </c>
      <c r="H19" s="173" t="s">
        <v>31</v>
      </c>
      <c r="I19" s="2"/>
      <c r="J19" s="2"/>
      <c r="K19" s="2"/>
      <c r="L19" s="2"/>
      <c r="M19" s="2"/>
      <c r="N19" s="2"/>
      <c r="O19" s="2"/>
      <c r="P19" s="2"/>
      <c r="Q19" s="2"/>
    </row>
    <row r="20" spans="1:17" ht="15" customHeight="1" x14ac:dyDescent="0.2">
      <c r="A20" s="91">
        <v>12</v>
      </c>
      <c r="B20" s="92" t="s">
        <v>32</v>
      </c>
      <c r="C20" s="93" t="s">
        <v>8</v>
      </c>
      <c r="D20" s="93" t="s">
        <v>9</v>
      </c>
      <c r="E20" s="93" t="s">
        <v>10</v>
      </c>
      <c r="F20" s="93" t="s">
        <v>11</v>
      </c>
      <c r="G20" s="94" t="s">
        <v>12</v>
      </c>
      <c r="H20" s="209"/>
    </row>
    <row r="21" spans="1:17" ht="15" customHeight="1" x14ac:dyDescent="0.2">
      <c r="A21" s="91">
        <v>13</v>
      </c>
      <c r="B21" s="95" t="s">
        <v>14</v>
      </c>
      <c r="C21" s="96"/>
      <c r="D21" s="97"/>
      <c r="E21" s="14"/>
      <c r="F21" s="52">
        <f t="shared" ref="F21:F26" si="1">C21*E21</f>
        <v>0</v>
      </c>
      <c r="G21" s="99"/>
      <c r="H21" s="116"/>
      <c r="I21" s="76" t="s">
        <v>13</v>
      </c>
    </row>
    <row r="22" spans="1:17" ht="15" customHeight="1" x14ac:dyDescent="0.2">
      <c r="A22" s="91">
        <v>14</v>
      </c>
      <c r="B22" s="98" t="s">
        <v>15</v>
      </c>
      <c r="C22" s="96"/>
      <c r="D22" s="97"/>
      <c r="E22" s="14"/>
      <c r="F22" s="52">
        <f t="shared" si="1"/>
        <v>0</v>
      </c>
      <c r="G22" s="99"/>
      <c r="H22" s="116"/>
    </row>
    <row r="23" spans="1:17" ht="15" customHeight="1" x14ac:dyDescent="0.2">
      <c r="A23" s="91">
        <v>15</v>
      </c>
      <c r="B23" s="98" t="s">
        <v>16</v>
      </c>
      <c r="C23" s="96"/>
      <c r="D23" s="97"/>
      <c r="E23" s="14"/>
      <c r="F23" s="52">
        <f t="shared" si="1"/>
        <v>0</v>
      </c>
      <c r="G23" s="99"/>
      <c r="H23" s="116"/>
    </row>
    <row r="24" spans="1:17" ht="15" customHeight="1" x14ac:dyDescent="0.2">
      <c r="A24" s="91">
        <v>16</v>
      </c>
      <c r="B24" s="98" t="s">
        <v>17</v>
      </c>
      <c r="C24" s="96"/>
      <c r="D24" s="97"/>
      <c r="E24" s="14"/>
      <c r="F24" s="52">
        <f t="shared" si="1"/>
        <v>0</v>
      </c>
      <c r="G24" s="99"/>
      <c r="H24" s="116"/>
    </row>
    <row r="25" spans="1:17" ht="15" customHeight="1" x14ac:dyDescent="0.2">
      <c r="A25" s="91">
        <v>17</v>
      </c>
      <c r="B25" s="98" t="s">
        <v>18</v>
      </c>
      <c r="C25" s="96"/>
      <c r="D25" s="97"/>
      <c r="E25" s="14"/>
      <c r="F25" s="52">
        <f t="shared" si="1"/>
        <v>0</v>
      </c>
      <c r="G25" s="99"/>
      <c r="H25" s="116"/>
    </row>
    <row r="26" spans="1:17" ht="15" customHeight="1" thickBot="1" x14ac:dyDescent="0.25">
      <c r="A26" s="91">
        <v>18</v>
      </c>
      <c r="B26" s="100" t="s">
        <v>19</v>
      </c>
      <c r="C26" s="101"/>
      <c r="D26" s="102"/>
      <c r="E26" s="15"/>
      <c r="F26" s="57">
        <f t="shared" si="1"/>
        <v>0</v>
      </c>
      <c r="G26" s="103"/>
      <c r="H26" s="116"/>
    </row>
    <row r="27" spans="1:17" ht="15" customHeight="1" thickTop="1" x14ac:dyDescent="0.2">
      <c r="A27" s="91">
        <v>19</v>
      </c>
      <c r="B27" s="105" t="s">
        <v>21</v>
      </c>
      <c r="C27" s="106"/>
      <c r="D27" s="107"/>
      <c r="E27" s="18"/>
      <c r="F27" s="52">
        <f>SUM(F21:F26)</f>
        <v>0</v>
      </c>
      <c r="G27" s="108" t="s">
        <v>33</v>
      </c>
      <c r="H27" s="109" t="s">
        <v>34</v>
      </c>
    </row>
    <row r="28" spans="1:17" ht="15" customHeight="1" thickBot="1" x14ac:dyDescent="0.25">
      <c r="A28" s="91">
        <v>20</v>
      </c>
      <c r="B28" s="110" t="s">
        <v>24</v>
      </c>
      <c r="C28" s="111"/>
      <c r="D28" s="112"/>
      <c r="E28" s="21"/>
      <c r="F28" s="52">
        <f>E28*F27</f>
        <v>0</v>
      </c>
      <c r="G28" s="113" t="s">
        <v>25</v>
      </c>
      <c r="H28" s="210" t="s">
        <v>35</v>
      </c>
    </row>
    <row r="29" spans="1:17" ht="15" customHeight="1" x14ac:dyDescent="0.2">
      <c r="A29" s="91">
        <v>21</v>
      </c>
      <c r="B29" s="110" t="s">
        <v>27</v>
      </c>
      <c r="C29" s="111"/>
      <c r="D29" s="115"/>
      <c r="E29" s="23"/>
      <c r="F29" s="60">
        <f>F27+F28</f>
        <v>0</v>
      </c>
      <c r="G29" s="175" t="str">
        <f>IF(G4=0,"",(F29+F30)/G4)</f>
        <v/>
      </c>
      <c r="H29" s="116" t="s">
        <v>36</v>
      </c>
    </row>
    <row r="30" spans="1:17" s="3" customFormat="1" ht="15" customHeight="1" thickBot="1" x14ac:dyDescent="0.25">
      <c r="A30" s="4">
        <v>22</v>
      </c>
      <c r="B30" s="59" t="s">
        <v>37</v>
      </c>
      <c r="C30" s="168" t="s">
        <v>30</v>
      </c>
      <c r="D30" s="170"/>
      <c r="E30" s="171"/>
      <c r="F30" s="60">
        <f>F29*E30</f>
        <v>0</v>
      </c>
      <c r="G30" s="172" t="str">
        <f>IF(OR(C4=C75,C4="")=TRUE,"",IF(OR(C4=C81,C4=C82,C4=C83,C4=C84,C4=C85,C4=C86,C4=C89)=FALSE,"[EUR/m]","[EUR/St]"))</f>
        <v>[EUR/St]</v>
      </c>
      <c r="H30" s="173" t="s">
        <v>38</v>
      </c>
      <c r="I30" s="2"/>
      <c r="J30" s="2"/>
      <c r="K30" s="2"/>
      <c r="L30" s="2"/>
      <c r="M30" s="2"/>
      <c r="N30" s="2"/>
      <c r="O30" s="2"/>
      <c r="P30" s="2"/>
      <c r="Q30" s="2"/>
    </row>
    <row r="31" spans="1:17" ht="15" customHeight="1" x14ac:dyDescent="0.2">
      <c r="A31" s="91">
        <v>23</v>
      </c>
      <c r="B31" s="92" t="s">
        <v>39</v>
      </c>
      <c r="C31" s="93" t="s">
        <v>8</v>
      </c>
      <c r="D31" s="93" t="s">
        <v>9</v>
      </c>
      <c r="E31" s="93" t="s">
        <v>10</v>
      </c>
      <c r="F31" s="93" t="s">
        <v>11</v>
      </c>
      <c r="G31" s="94" t="s">
        <v>12</v>
      </c>
      <c r="H31" s="116"/>
    </row>
    <row r="32" spans="1:17" ht="15" customHeight="1" x14ac:dyDescent="0.2">
      <c r="A32" s="91">
        <v>24</v>
      </c>
      <c r="B32" s="117"/>
      <c r="C32" s="96"/>
      <c r="D32" s="97"/>
      <c r="E32" s="14"/>
      <c r="F32" s="52">
        <f>C32*E32</f>
        <v>0</v>
      </c>
      <c r="G32" s="99"/>
      <c r="H32" s="116"/>
      <c r="I32" s="76" t="s">
        <v>13</v>
      </c>
    </row>
    <row r="33" spans="1:8" ht="15" customHeight="1" x14ac:dyDescent="0.2">
      <c r="A33" s="91">
        <v>25</v>
      </c>
      <c r="B33" s="117"/>
      <c r="C33" s="96"/>
      <c r="D33" s="97"/>
      <c r="E33" s="14"/>
      <c r="F33" s="52">
        <f>C33*E33</f>
        <v>0</v>
      </c>
      <c r="G33" s="99"/>
      <c r="H33" s="116"/>
    </row>
    <row r="34" spans="1:8" ht="15" customHeight="1" x14ac:dyDescent="0.2">
      <c r="A34" s="91">
        <v>26</v>
      </c>
      <c r="B34" s="117"/>
      <c r="C34" s="96"/>
      <c r="D34" s="97"/>
      <c r="E34" s="14"/>
      <c r="F34" s="52">
        <f>C34*E34</f>
        <v>0</v>
      </c>
      <c r="G34" s="99"/>
      <c r="H34" s="116"/>
    </row>
    <row r="35" spans="1:8" ht="15" customHeight="1" x14ac:dyDescent="0.2">
      <c r="A35" s="91">
        <v>27</v>
      </c>
      <c r="B35" s="117"/>
      <c r="C35" s="96"/>
      <c r="D35" s="97"/>
      <c r="E35" s="14"/>
      <c r="F35" s="52">
        <f>C35*E35</f>
        <v>0</v>
      </c>
      <c r="G35" s="99"/>
      <c r="H35" s="116"/>
    </row>
    <row r="36" spans="1:8" ht="15" customHeight="1" thickBot="1" x14ac:dyDescent="0.25">
      <c r="A36" s="91">
        <v>28</v>
      </c>
      <c r="B36" s="118"/>
      <c r="C36" s="101"/>
      <c r="D36" s="102"/>
      <c r="E36" s="15"/>
      <c r="F36" s="57">
        <f>C36*E36</f>
        <v>0</v>
      </c>
      <c r="G36" s="103"/>
      <c r="H36" s="116"/>
    </row>
    <row r="37" spans="1:8" ht="15" customHeight="1" thickTop="1" x14ac:dyDescent="0.2">
      <c r="A37" s="91">
        <v>29</v>
      </c>
      <c r="B37" s="105" t="s">
        <v>40</v>
      </c>
      <c r="C37" s="106"/>
      <c r="D37" s="107"/>
      <c r="E37" s="18"/>
      <c r="F37" s="52">
        <f>SUM(F32:F36)</f>
        <v>0</v>
      </c>
      <c r="G37" s="108" t="s">
        <v>41</v>
      </c>
      <c r="H37" s="116" t="s">
        <v>42</v>
      </c>
    </row>
    <row r="38" spans="1:8" ht="15" customHeight="1" x14ac:dyDescent="0.2">
      <c r="A38" s="91">
        <v>30</v>
      </c>
      <c r="B38" s="110" t="s">
        <v>43</v>
      </c>
      <c r="C38" s="111"/>
      <c r="D38" s="112"/>
      <c r="E38" s="21"/>
      <c r="F38" s="52">
        <f>F37*E38</f>
        <v>0</v>
      </c>
      <c r="G38" s="119" t="s">
        <v>44</v>
      </c>
      <c r="H38" s="114" t="s">
        <v>45</v>
      </c>
    </row>
    <row r="39" spans="1:8" ht="15" customHeight="1" x14ac:dyDescent="0.2">
      <c r="A39" s="91">
        <v>31</v>
      </c>
      <c r="B39" s="110" t="s">
        <v>46</v>
      </c>
      <c r="C39" s="111"/>
      <c r="D39" s="115"/>
      <c r="E39" s="23"/>
      <c r="F39" s="52">
        <f>F37+F38</f>
        <v>0</v>
      </c>
      <c r="G39" s="120"/>
      <c r="H39" s="116" t="s">
        <v>47</v>
      </c>
    </row>
    <row r="40" spans="1:8" ht="15" customHeight="1" x14ac:dyDescent="0.2">
      <c r="A40" s="91">
        <v>32</v>
      </c>
      <c r="B40" s="110" t="s">
        <v>48</v>
      </c>
      <c r="C40" s="111"/>
      <c r="D40" s="112"/>
      <c r="E40" s="24"/>
      <c r="F40" s="5" t="s">
        <v>49</v>
      </c>
      <c r="G40" s="120"/>
      <c r="H40" s="116"/>
    </row>
    <row r="41" spans="1:8" ht="15" customHeight="1" x14ac:dyDescent="0.2">
      <c r="A41" s="91">
        <v>33</v>
      </c>
      <c r="B41" s="110" t="s">
        <v>50</v>
      </c>
      <c r="C41" s="111"/>
      <c r="D41" s="112"/>
      <c r="E41" s="21"/>
      <c r="F41" s="52">
        <f>IF(E40=0,0,F39/2*E41+F39/E40*12)</f>
        <v>0</v>
      </c>
      <c r="G41" s="120" t="s">
        <v>51</v>
      </c>
      <c r="H41" s="116" t="s">
        <v>52</v>
      </c>
    </row>
    <row r="42" spans="1:8" ht="15" customHeight="1" x14ac:dyDescent="0.2">
      <c r="A42" s="91">
        <v>34</v>
      </c>
      <c r="B42" s="110" t="s">
        <v>53</v>
      </c>
      <c r="C42" s="111"/>
      <c r="D42" s="112"/>
      <c r="E42" s="24"/>
      <c r="F42" s="52">
        <f>IF(E42=0,0,F41/E42)</f>
        <v>0</v>
      </c>
      <c r="G42" s="120" t="s">
        <v>54</v>
      </c>
      <c r="H42" s="114" t="s">
        <v>55</v>
      </c>
    </row>
    <row r="43" spans="1:8" ht="15" customHeight="1" x14ac:dyDescent="0.2">
      <c r="A43" s="91">
        <v>35</v>
      </c>
      <c r="B43" s="110" t="s">
        <v>56</v>
      </c>
      <c r="C43" s="111"/>
      <c r="D43" s="112"/>
      <c r="E43" s="21"/>
      <c r="F43" s="52">
        <f>E43*F39</f>
        <v>0</v>
      </c>
      <c r="G43" s="120" t="s">
        <v>57</v>
      </c>
      <c r="H43" s="114" t="s">
        <v>58</v>
      </c>
    </row>
    <row r="44" spans="1:8" ht="15" customHeight="1" x14ac:dyDescent="0.2">
      <c r="A44" s="91">
        <v>36</v>
      </c>
      <c r="B44" s="121" t="s">
        <v>59</v>
      </c>
      <c r="C44" s="106"/>
      <c r="D44" s="107"/>
      <c r="E44" s="26"/>
      <c r="F44" s="52">
        <f>IF(E42=0,0,F43/E42)</f>
        <v>0</v>
      </c>
      <c r="G44" s="120" t="s">
        <v>60</v>
      </c>
      <c r="H44" s="114" t="s">
        <v>61</v>
      </c>
    </row>
    <row r="45" spans="1:8" ht="15" customHeight="1" thickBot="1" x14ac:dyDescent="0.25">
      <c r="A45" s="91">
        <v>37</v>
      </c>
      <c r="B45" s="100" t="s">
        <v>62</v>
      </c>
      <c r="C45" s="101"/>
      <c r="D45" s="102"/>
      <c r="E45" s="15"/>
      <c r="F45" s="57">
        <f>C45*E45</f>
        <v>0</v>
      </c>
      <c r="G45" s="182" t="s">
        <v>63</v>
      </c>
      <c r="H45" s="114"/>
    </row>
    <row r="46" spans="1:8" ht="15" customHeight="1" thickTop="1" x14ac:dyDescent="0.2">
      <c r="A46" s="91">
        <v>38</v>
      </c>
      <c r="B46" s="105" t="s">
        <v>21</v>
      </c>
      <c r="C46" s="106"/>
      <c r="D46" s="107"/>
      <c r="E46" s="18"/>
      <c r="F46" s="52">
        <f>F42+F44+F45</f>
        <v>0</v>
      </c>
      <c r="G46" s="108" t="s">
        <v>63</v>
      </c>
      <c r="H46" s="114" t="s">
        <v>64</v>
      </c>
    </row>
    <row r="47" spans="1:8" ht="15" customHeight="1" thickBot="1" x14ac:dyDescent="0.25">
      <c r="A47" s="91">
        <v>39</v>
      </c>
      <c r="B47" s="110" t="s">
        <v>24</v>
      </c>
      <c r="C47" s="111"/>
      <c r="D47" s="112"/>
      <c r="E47" s="21"/>
      <c r="F47" s="52">
        <f>E47*F46</f>
        <v>0</v>
      </c>
      <c r="G47" s="113" t="s">
        <v>25</v>
      </c>
      <c r="H47" s="211" t="s">
        <v>65</v>
      </c>
    </row>
    <row r="48" spans="1:8" ht="15" customHeight="1" x14ac:dyDescent="0.2">
      <c r="A48" s="91">
        <v>40</v>
      </c>
      <c r="B48" s="110" t="s">
        <v>27</v>
      </c>
      <c r="C48" s="111"/>
      <c r="D48" s="115"/>
      <c r="E48" s="23"/>
      <c r="F48" s="60">
        <f>F46+F47</f>
        <v>0</v>
      </c>
      <c r="G48" s="175" t="str">
        <f>IF(F48=0,"",(F48+F49)/G3)</f>
        <v/>
      </c>
      <c r="H48" s="114" t="s">
        <v>66</v>
      </c>
    </row>
    <row r="49" spans="1:17" s="3" customFormat="1" ht="15" customHeight="1" thickBot="1" x14ac:dyDescent="0.25">
      <c r="A49" s="4">
        <v>41</v>
      </c>
      <c r="B49" s="59" t="s">
        <v>37</v>
      </c>
      <c r="C49" s="168" t="s">
        <v>30</v>
      </c>
      <c r="D49" s="170"/>
      <c r="E49" s="171"/>
      <c r="F49" s="60">
        <f>F48*E49</f>
        <v>0</v>
      </c>
      <c r="G49" s="172" t="str">
        <f>IF(C4="","",IF(OR(C4=C75,C4=C81,C4=C82,C4=C83,C4=C84,C4=C85,C4=C86,C4=C89)=FALSE,"[EUR/m*d]","[EUR/St*d]"))</f>
        <v>[EUR/St*d]</v>
      </c>
      <c r="H49" s="173" t="s">
        <v>67</v>
      </c>
      <c r="I49" s="2"/>
      <c r="J49" s="2"/>
      <c r="K49" s="2"/>
      <c r="L49" s="2"/>
      <c r="M49" s="2"/>
      <c r="N49" s="2"/>
      <c r="O49" s="2"/>
      <c r="P49" s="2"/>
      <c r="Q49" s="2"/>
    </row>
    <row r="50" spans="1:17" ht="15" customHeight="1" thickBot="1" x14ac:dyDescent="0.25">
      <c r="A50" s="91">
        <v>42</v>
      </c>
      <c r="B50" s="92" t="s">
        <v>68</v>
      </c>
      <c r="C50" s="93" t="s">
        <v>8</v>
      </c>
      <c r="D50" s="93" t="s">
        <v>9</v>
      </c>
      <c r="E50" s="93" t="s">
        <v>10</v>
      </c>
      <c r="F50" s="93" t="s">
        <v>11</v>
      </c>
      <c r="G50" s="146" t="s">
        <v>12</v>
      </c>
      <c r="H50" s="116"/>
    </row>
    <row r="51" spans="1:17" ht="15" customHeight="1" x14ac:dyDescent="0.2">
      <c r="A51" s="91">
        <v>43</v>
      </c>
      <c r="B51" s="98" t="str">
        <f>IF(OR(C4=C75,C4="",C4=C78,C4=C79)=TRUE,"","Bedienung gesamt")</f>
        <v>Bedienung gesamt</v>
      </c>
      <c r="C51" s="96"/>
      <c r="D51" s="97"/>
      <c r="E51" s="14"/>
      <c r="F51" s="52">
        <f t="shared" ref="F51:F54" si="2">C51*E51</f>
        <v>0</v>
      </c>
      <c r="G51" s="99"/>
      <c r="H51" s="116"/>
      <c r="I51" s="76" t="s">
        <v>13</v>
      </c>
    </row>
    <row r="52" spans="1:17" ht="15" customHeight="1" x14ac:dyDescent="0.2">
      <c r="A52" s="91">
        <v>44</v>
      </c>
      <c r="B52" s="98" t="s">
        <v>69</v>
      </c>
      <c r="C52" s="96"/>
      <c r="D52" s="97"/>
      <c r="E52" s="14"/>
      <c r="F52" s="52">
        <f t="shared" si="2"/>
        <v>0</v>
      </c>
      <c r="G52" s="99"/>
      <c r="H52" s="116"/>
    </row>
    <row r="53" spans="1:17" ht="15" customHeight="1" x14ac:dyDescent="0.2">
      <c r="A53" s="91">
        <v>45</v>
      </c>
      <c r="B53" s="98" t="s">
        <v>70</v>
      </c>
      <c r="C53" s="96"/>
      <c r="D53" s="97"/>
      <c r="E53" s="14"/>
      <c r="F53" s="52">
        <f t="shared" si="2"/>
        <v>0</v>
      </c>
      <c r="G53" s="99"/>
      <c r="H53" s="116"/>
    </row>
    <row r="54" spans="1:17" ht="15" customHeight="1" thickBot="1" x14ac:dyDescent="0.25">
      <c r="A54" s="91">
        <v>46</v>
      </c>
      <c r="B54" s="100" t="s">
        <v>71</v>
      </c>
      <c r="C54" s="101"/>
      <c r="D54" s="102"/>
      <c r="E54" s="15"/>
      <c r="F54" s="57">
        <f t="shared" si="2"/>
        <v>0</v>
      </c>
      <c r="G54" s="103"/>
      <c r="H54" s="116"/>
    </row>
    <row r="55" spans="1:17" ht="15" customHeight="1" thickTop="1" x14ac:dyDescent="0.2">
      <c r="A55" s="91">
        <v>47</v>
      </c>
      <c r="B55" s="105" t="s">
        <v>21</v>
      </c>
      <c r="C55" s="106"/>
      <c r="D55" s="107"/>
      <c r="E55" s="18"/>
      <c r="F55" s="52">
        <f>SUM(F51:F54)</f>
        <v>0</v>
      </c>
      <c r="G55" s="108" t="s">
        <v>72</v>
      </c>
      <c r="H55" s="116" t="s">
        <v>73</v>
      </c>
    </row>
    <row r="56" spans="1:17" ht="15" customHeight="1" thickBot="1" x14ac:dyDescent="0.25">
      <c r="A56" s="91">
        <v>48</v>
      </c>
      <c r="B56" s="110" t="s">
        <v>24</v>
      </c>
      <c r="C56" s="111"/>
      <c r="D56" s="112"/>
      <c r="E56" s="21"/>
      <c r="F56" s="52">
        <f>E56*F55</f>
        <v>0</v>
      </c>
      <c r="G56" s="113" t="s">
        <v>25</v>
      </c>
      <c r="H56" s="212" t="s">
        <v>74</v>
      </c>
    </row>
    <row r="57" spans="1:17" ht="15" customHeight="1" x14ac:dyDescent="0.2">
      <c r="A57" s="91">
        <v>49</v>
      </c>
      <c r="B57" s="110" t="s">
        <v>27</v>
      </c>
      <c r="C57" s="111"/>
      <c r="D57" s="115"/>
      <c r="E57" s="23"/>
      <c r="F57" s="60">
        <f>F55+F56</f>
        <v>0</v>
      </c>
      <c r="G57" s="175" t="str">
        <f>IF(G5=0,"",(F57+F58)/G5/G3)</f>
        <v/>
      </c>
      <c r="H57" s="114" t="s">
        <v>75</v>
      </c>
    </row>
    <row r="58" spans="1:17" s="3" customFormat="1" ht="15" customHeight="1" thickBot="1" x14ac:dyDescent="0.25">
      <c r="A58" s="4">
        <v>50</v>
      </c>
      <c r="B58" s="167" t="s">
        <v>37</v>
      </c>
      <c r="C58" s="168" t="s">
        <v>30</v>
      </c>
      <c r="D58" s="170"/>
      <c r="E58" s="171"/>
      <c r="F58" s="169">
        <f>F57*E58</f>
        <v>0</v>
      </c>
      <c r="G58" s="172" t="str">
        <f>IF(OR(C4=C75,C4="")=TRUE,"",IF(OR(C4=C78)=TRUE,"[EUR/m*h]",IF(OR(C4=C89)=TRUE,"[EUR/St*h]","")))</f>
        <v/>
      </c>
      <c r="H58" s="173" t="s">
        <v>76</v>
      </c>
      <c r="I58" s="2"/>
      <c r="J58" s="2"/>
      <c r="K58" s="2"/>
      <c r="L58" s="2"/>
      <c r="M58" s="2"/>
      <c r="N58" s="2"/>
      <c r="O58" s="2"/>
      <c r="P58" s="2"/>
      <c r="Q58" s="2"/>
    </row>
    <row r="59" spans="1:17" ht="4.5" customHeight="1" x14ac:dyDescent="0.2">
      <c r="A59" s="73"/>
      <c r="B59" s="74"/>
      <c r="C59" s="123"/>
      <c r="D59" s="123"/>
      <c r="E59" s="124"/>
      <c r="F59" s="123"/>
      <c r="G59" s="123"/>
      <c r="H59" s="125"/>
      <c r="I59" s="126"/>
    </row>
    <row r="60" spans="1:17" s="131" customFormat="1" ht="10.5" x14ac:dyDescent="0.2">
      <c r="A60" s="127"/>
      <c r="B60" s="128" t="s">
        <v>77</v>
      </c>
      <c r="C60" s="129"/>
      <c r="D60" s="128"/>
      <c r="E60" s="129"/>
      <c r="F60" s="130" t="s">
        <v>78</v>
      </c>
      <c r="G60" s="130"/>
      <c r="H60" s="125"/>
      <c r="I60" s="127"/>
      <c r="J60" s="127"/>
      <c r="K60" s="127"/>
      <c r="L60" s="127"/>
      <c r="M60" s="127"/>
      <c r="N60" s="127"/>
      <c r="O60" s="127"/>
      <c r="P60" s="127"/>
      <c r="Q60" s="127"/>
    </row>
    <row r="61" spans="1:17" s="131" customFormat="1" ht="10.5" x14ac:dyDescent="0.2">
      <c r="A61" s="127"/>
      <c r="B61" s="130" t="s">
        <v>79</v>
      </c>
      <c r="C61" s="129"/>
      <c r="D61" s="128"/>
      <c r="E61" s="129"/>
      <c r="F61" s="132" t="s">
        <v>80</v>
      </c>
      <c r="G61" s="130"/>
      <c r="H61" s="125"/>
      <c r="I61" s="127"/>
      <c r="J61" s="127"/>
      <c r="K61" s="127"/>
      <c r="L61" s="127"/>
      <c r="M61" s="127"/>
      <c r="N61" s="127"/>
      <c r="O61" s="127"/>
      <c r="P61" s="127"/>
      <c r="Q61" s="127"/>
    </row>
    <row r="62" spans="1:17" s="131" customFormat="1" ht="10.5" x14ac:dyDescent="0.2">
      <c r="A62" s="127"/>
      <c r="B62" s="128" t="s">
        <v>81</v>
      </c>
      <c r="C62" s="129"/>
      <c r="D62" s="128"/>
      <c r="E62" s="129"/>
      <c r="F62" s="130" t="s">
        <v>82</v>
      </c>
      <c r="G62" s="130"/>
      <c r="H62" s="125"/>
      <c r="I62" s="127"/>
      <c r="J62" s="127"/>
      <c r="K62" s="127"/>
      <c r="L62" s="127"/>
      <c r="M62" s="127"/>
      <c r="N62" s="127"/>
      <c r="O62" s="127"/>
      <c r="P62" s="127"/>
      <c r="Q62" s="127"/>
    </row>
    <row r="63" spans="1:17" s="131" customFormat="1" ht="10.5" x14ac:dyDescent="0.2">
      <c r="A63" s="127"/>
      <c r="B63" s="128" t="s">
        <v>83</v>
      </c>
      <c r="C63" s="129"/>
      <c r="D63" s="128"/>
      <c r="E63" s="129"/>
      <c r="F63" s="132" t="s">
        <v>84</v>
      </c>
      <c r="G63" s="130"/>
      <c r="H63" s="125"/>
      <c r="I63" s="127"/>
      <c r="J63" s="127"/>
      <c r="K63" s="127"/>
      <c r="L63" s="127"/>
      <c r="M63" s="127"/>
      <c r="N63" s="127"/>
      <c r="O63" s="127"/>
      <c r="P63" s="127"/>
      <c r="Q63" s="127"/>
    </row>
    <row r="64" spans="1:17" s="131" customFormat="1" ht="10.5" x14ac:dyDescent="0.2">
      <c r="A64" s="127"/>
      <c r="B64" s="128" t="s">
        <v>85</v>
      </c>
      <c r="C64" s="129"/>
      <c r="D64" s="128"/>
      <c r="E64" s="129"/>
      <c r="F64" s="131" t="s">
        <v>86</v>
      </c>
      <c r="H64" s="125"/>
      <c r="I64" s="127"/>
      <c r="J64" s="127"/>
      <c r="K64" s="127"/>
      <c r="L64" s="127"/>
      <c r="M64" s="127"/>
      <c r="N64" s="127"/>
      <c r="O64" s="127"/>
      <c r="P64" s="127"/>
      <c r="Q64" s="127"/>
    </row>
    <row r="65" spans="1:17" s="131" customFormat="1" ht="10.5" x14ac:dyDescent="0.2">
      <c r="A65" s="127"/>
      <c r="B65" s="128"/>
      <c r="C65" s="129"/>
      <c r="D65" s="128"/>
      <c r="E65" s="129"/>
      <c r="F65" s="177"/>
      <c r="G65" s="177"/>
      <c r="H65" s="125"/>
      <c r="I65" s="127"/>
      <c r="J65" s="127"/>
      <c r="K65" s="127"/>
      <c r="L65" s="127"/>
      <c r="M65" s="127"/>
      <c r="N65" s="127"/>
      <c r="O65" s="127"/>
      <c r="P65" s="127"/>
      <c r="Q65" s="127"/>
    </row>
    <row r="66" spans="1:17" s="131" customFormat="1" ht="10.5" x14ac:dyDescent="0.2">
      <c r="A66" s="127"/>
      <c r="B66" s="128"/>
      <c r="C66" s="129"/>
      <c r="D66" s="128"/>
      <c r="E66" s="129"/>
      <c r="F66" s="32"/>
      <c r="G66" s="133" t="s">
        <v>87</v>
      </c>
      <c r="H66" s="125"/>
      <c r="I66" s="127"/>
      <c r="J66" s="127"/>
      <c r="K66" s="127"/>
      <c r="L66" s="127"/>
      <c r="M66" s="127"/>
      <c r="N66" s="127"/>
      <c r="O66" s="127"/>
      <c r="P66" s="127"/>
      <c r="Q66" s="127"/>
    </row>
    <row r="67" spans="1:17" ht="8.25" customHeight="1" x14ac:dyDescent="0.2">
      <c r="A67" s="134"/>
      <c r="B67" s="135"/>
      <c r="C67" s="135"/>
      <c r="D67" s="135"/>
      <c r="E67" s="136"/>
      <c r="F67" s="136"/>
      <c r="G67" s="136"/>
      <c r="H67" s="125"/>
    </row>
    <row r="68" spans="1:17" x14ac:dyDescent="0.2">
      <c r="A68" s="73"/>
      <c r="B68" s="74"/>
      <c r="C68" s="74"/>
      <c r="D68" s="74"/>
      <c r="E68" s="137"/>
      <c r="F68" s="74"/>
      <c r="G68" s="74"/>
      <c r="H68" s="125"/>
    </row>
    <row r="69" spans="1:17" x14ac:dyDescent="0.2">
      <c r="A69" s="138"/>
      <c r="B69" s="74"/>
      <c r="C69" s="74"/>
      <c r="D69" s="74"/>
      <c r="E69" s="137"/>
      <c r="F69" s="74"/>
      <c r="G69" s="74"/>
      <c r="H69" s="125"/>
    </row>
    <row r="70" spans="1:17" ht="12" customHeight="1" x14ac:dyDescent="0.2">
      <c r="A70" s="73"/>
      <c r="B70" s="74"/>
      <c r="C70" s="74"/>
      <c r="D70" s="74"/>
      <c r="E70" s="137"/>
      <c r="F70" s="74"/>
      <c r="G70" s="74"/>
      <c r="H70" s="125"/>
    </row>
    <row r="71" spans="1:17" ht="15.75" customHeight="1" x14ac:dyDescent="0.2">
      <c r="A71" s="73"/>
      <c r="B71" s="74"/>
      <c r="C71" s="74"/>
      <c r="D71" s="74"/>
      <c r="E71" s="137"/>
      <c r="F71" s="74"/>
      <c r="G71" s="74"/>
      <c r="H71" s="125"/>
    </row>
    <row r="72" spans="1:17" ht="12" customHeight="1" x14ac:dyDescent="0.2">
      <c r="A72" s="134"/>
      <c r="B72" s="74"/>
      <c r="C72" s="74"/>
      <c r="D72" s="74"/>
      <c r="E72" s="137"/>
      <c r="F72" s="74"/>
      <c r="G72" s="74"/>
      <c r="H72" s="125"/>
    </row>
    <row r="73" spans="1:17" x14ac:dyDescent="0.2">
      <c r="A73" s="73"/>
      <c r="B73" s="74"/>
      <c r="C73" s="74"/>
      <c r="D73" s="74"/>
      <c r="E73" s="137"/>
      <c r="F73" s="74"/>
      <c r="G73" s="74"/>
      <c r="H73" s="125"/>
    </row>
    <row r="74" spans="1:17" x14ac:dyDescent="0.2">
      <c r="A74" s="73"/>
      <c r="B74" s="74"/>
      <c r="C74" s="76"/>
      <c r="D74" s="74"/>
      <c r="E74" s="137"/>
      <c r="F74" s="139" t="s">
        <v>88</v>
      </c>
      <c r="G74" s="139" t="s">
        <v>89</v>
      </c>
      <c r="H74" s="139" t="s">
        <v>90</v>
      </c>
      <c r="I74" s="139" t="s">
        <v>91</v>
      </c>
    </row>
    <row r="75" spans="1:17" x14ac:dyDescent="0.2">
      <c r="A75" s="73"/>
      <c r="B75" s="74"/>
      <c r="C75" s="140" t="s">
        <v>92</v>
      </c>
      <c r="D75" s="141"/>
      <c r="E75" s="142"/>
      <c r="F75" s="143"/>
      <c r="G75" s="143"/>
      <c r="H75" s="143"/>
      <c r="I75" s="139" t="s">
        <v>93</v>
      </c>
    </row>
    <row r="76" spans="1:17" x14ac:dyDescent="0.2">
      <c r="A76" s="73"/>
      <c r="B76" s="74"/>
      <c r="C76" s="140" t="s">
        <v>94</v>
      </c>
      <c r="D76" s="141"/>
      <c r="E76" s="142"/>
      <c r="F76" s="139" t="s">
        <v>95</v>
      </c>
      <c r="G76" s="139" t="s">
        <v>95</v>
      </c>
      <c r="H76" s="143"/>
      <c r="I76" s="139" t="s">
        <v>95</v>
      </c>
    </row>
    <row r="77" spans="1:17" x14ac:dyDescent="0.2">
      <c r="A77" s="73"/>
      <c r="B77" s="74"/>
      <c r="C77" s="140" t="s">
        <v>96</v>
      </c>
      <c r="D77" s="141"/>
      <c r="E77" s="142"/>
      <c r="F77" s="139" t="s">
        <v>95</v>
      </c>
      <c r="G77" s="139" t="s">
        <v>95</v>
      </c>
      <c r="H77" s="143"/>
      <c r="I77" s="139" t="s">
        <v>95</v>
      </c>
    </row>
    <row r="78" spans="1:17" ht="13.5" customHeight="1" x14ac:dyDescent="0.2">
      <c r="A78" s="73"/>
      <c r="B78" s="74"/>
      <c r="C78" s="140" t="s">
        <v>97</v>
      </c>
      <c r="D78" s="141"/>
      <c r="E78" s="142"/>
      <c r="F78" s="139" t="s">
        <v>95</v>
      </c>
      <c r="G78" s="139" t="s">
        <v>95</v>
      </c>
      <c r="H78" s="139" t="s">
        <v>95</v>
      </c>
      <c r="I78" s="139" t="s">
        <v>95</v>
      </c>
    </row>
    <row r="79" spans="1:17" ht="13.5" customHeight="1" x14ac:dyDescent="0.2">
      <c r="A79" s="73"/>
      <c r="B79" s="74"/>
      <c r="C79" s="140" t="s">
        <v>98</v>
      </c>
      <c r="D79" s="141"/>
      <c r="E79" s="142"/>
      <c r="F79" s="139" t="s">
        <v>99</v>
      </c>
      <c r="G79" s="139" t="s">
        <v>99</v>
      </c>
      <c r="H79" s="139" t="s">
        <v>99</v>
      </c>
      <c r="I79" s="139" t="s">
        <v>99</v>
      </c>
      <c r="J79" s="76" t="s">
        <v>13</v>
      </c>
    </row>
    <row r="80" spans="1:17" ht="13.5" customHeight="1" x14ac:dyDescent="0.2">
      <c r="A80" s="73"/>
      <c r="B80" s="74"/>
      <c r="C80" s="140" t="s">
        <v>100</v>
      </c>
      <c r="D80" s="141"/>
      <c r="E80" s="142"/>
      <c r="F80" s="139" t="s">
        <v>93</v>
      </c>
      <c r="G80" s="143"/>
      <c r="H80" s="143"/>
      <c r="I80" s="139" t="s">
        <v>99</v>
      </c>
      <c r="J80" s="76" t="s">
        <v>13</v>
      </c>
    </row>
    <row r="81" spans="1:10" x14ac:dyDescent="0.2">
      <c r="A81" s="73"/>
      <c r="B81" s="74"/>
      <c r="C81" s="140" t="s">
        <v>101</v>
      </c>
      <c r="D81" s="141"/>
      <c r="E81" s="142"/>
      <c r="F81" s="139" t="s">
        <v>93</v>
      </c>
      <c r="G81" s="139" t="s">
        <v>93</v>
      </c>
      <c r="H81" s="143"/>
      <c r="I81" s="139" t="s">
        <v>93</v>
      </c>
    </row>
    <row r="82" spans="1:10" x14ac:dyDescent="0.2">
      <c r="A82" s="73"/>
      <c r="B82" s="74"/>
      <c r="C82" s="140" t="s">
        <v>102</v>
      </c>
      <c r="D82" s="141"/>
      <c r="E82" s="142"/>
      <c r="F82" s="139" t="s">
        <v>93</v>
      </c>
      <c r="G82" s="139" t="s">
        <v>93</v>
      </c>
      <c r="H82" s="143"/>
      <c r="I82" s="139" t="s">
        <v>93</v>
      </c>
    </row>
    <row r="83" spans="1:10" x14ac:dyDescent="0.2">
      <c r="A83" s="73"/>
      <c r="B83" s="74"/>
      <c r="C83" s="140" t="s">
        <v>103</v>
      </c>
      <c r="D83" s="141"/>
      <c r="E83" s="142"/>
      <c r="F83" s="139" t="s">
        <v>93</v>
      </c>
      <c r="G83" s="139" t="s">
        <v>93</v>
      </c>
      <c r="H83" s="143"/>
      <c r="I83" s="139" t="s">
        <v>93</v>
      </c>
    </row>
    <row r="84" spans="1:10" x14ac:dyDescent="0.2">
      <c r="A84" s="73"/>
      <c r="B84" s="74"/>
      <c r="C84" s="140" t="s">
        <v>104</v>
      </c>
      <c r="D84" s="141"/>
      <c r="E84" s="142"/>
      <c r="F84" s="139" t="s">
        <v>93</v>
      </c>
      <c r="G84" s="139" t="s">
        <v>93</v>
      </c>
      <c r="H84" s="143"/>
      <c r="I84" s="139" t="s">
        <v>93</v>
      </c>
    </row>
    <row r="85" spans="1:10" x14ac:dyDescent="0.2">
      <c r="A85" s="73"/>
      <c r="B85" s="74"/>
      <c r="C85" s="140" t="s">
        <v>105</v>
      </c>
      <c r="D85" s="141"/>
      <c r="E85" s="142"/>
      <c r="F85" s="139" t="s">
        <v>93</v>
      </c>
      <c r="G85" s="139" t="s">
        <v>93</v>
      </c>
      <c r="H85" s="143"/>
      <c r="I85" s="139" t="s">
        <v>93</v>
      </c>
    </row>
    <row r="86" spans="1:10" x14ac:dyDescent="0.2">
      <c r="A86" s="73"/>
      <c r="B86" s="74"/>
      <c r="C86" s="140" t="s">
        <v>106</v>
      </c>
      <c r="D86" s="141"/>
      <c r="E86" s="142"/>
      <c r="F86" s="139" t="s">
        <v>93</v>
      </c>
      <c r="G86" s="139" t="s">
        <v>93</v>
      </c>
      <c r="H86" s="143"/>
      <c r="I86" s="139" t="s">
        <v>93</v>
      </c>
    </row>
    <row r="87" spans="1:10" x14ac:dyDescent="0.2">
      <c r="A87" s="73"/>
      <c r="B87" s="74"/>
      <c r="C87" s="140" t="s">
        <v>107</v>
      </c>
      <c r="D87" s="141"/>
      <c r="E87" s="142"/>
      <c r="F87" s="139" t="s">
        <v>93</v>
      </c>
      <c r="G87" s="139" t="s">
        <v>93</v>
      </c>
      <c r="H87" s="139" t="s">
        <v>108</v>
      </c>
      <c r="I87" s="139" t="s">
        <v>93</v>
      </c>
      <c r="J87" s="76" t="s">
        <v>13</v>
      </c>
    </row>
    <row r="88" spans="1:10" x14ac:dyDescent="0.2">
      <c r="A88" s="73"/>
      <c r="B88" s="74"/>
      <c r="C88" s="140" t="s">
        <v>109</v>
      </c>
      <c r="D88" s="141"/>
      <c r="E88" s="142"/>
      <c r="F88" s="139" t="s">
        <v>93</v>
      </c>
      <c r="G88" s="143"/>
      <c r="H88" s="139" t="s">
        <v>99</v>
      </c>
      <c r="I88" s="139" t="s">
        <v>99</v>
      </c>
      <c r="J88" s="76" t="s">
        <v>13</v>
      </c>
    </row>
    <row r="89" spans="1:10" x14ac:dyDescent="0.2">
      <c r="A89" s="73"/>
      <c r="B89" s="74"/>
      <c r="C89" s="140" t="s">
        <v>110</v>
      </c>
      <c r="D89" s="141"/>
      <c r="E89" s="142"/>
      <c r="F89" s="139" t="s">
        <v>95</v>
      </c>
      <c r="G89" s="143"/>
      <c r="H89" s="139" t="s">
        <v>111</v>
      </c>
      <c r="I89" s="139" t="s">
        <v>111</v>
      </c>
    </row>
    <row r="90" spans="1:10" x14ac:dyDescent="0.2">
      <c r="A90" s="73"/>
      <c r="B90" s="74"/>
      <c r="C90" s="74"/>
      <c r="D90" s="74"/>
      <c r="E90" s="137"/>
      <c r="F90" s="74"/>
      <c r="G90" s="74"/>
      <c r="H90" s="125"/>
    </row>
    <row r="91" spans="1:10" x14ac:dyDescent="0.2">
      <c r="A91" s="73"/>
      <c r="B91" s="74"/>
      <c r="C91" s="74"/>
      <c r="D91" s="74"/>
      <c r="E91" s="137"/>
      <c r="F91" s="74"/>
      <c r="G91" s="74"/>
      <c r="H91" s="125"/>
    </row>
    <row r="92" spans="1:10" x14ac:dyDescent="0.2">
      <c r="A92" s="73"/>
      <c r="B92" s="74"/>
      <c r="C92" s="74"/>
      <c r="D92" s="74"/>
      <c r="E92" s="137"/>
      <c r="F92" s="74"/>
      <c r="G92" s="74"/>
      <c r="H92" s="125"/>
    </row>
    <row r="93" spans="1:10" x14ac:dyDescent="0.2">
      <c r="A93" s="73"/>
      <c r="B93" s="74"/>
      <c r="C93" s="74"/>
      <c r="D93" s="74"/>
      <c r="E93" s="137"/>
      <c r="F93" s="74"/>
      <c r="G93" s="74"/>
      <c r="H93" s="125"/>
    </row>
    <row r="94" spans="1:10" x14ac:dyDescent="0.2">
      <c r="A94" s="73"/>
      <c r="B94" s="74"/>
      <c r="C94" s="74"/>
      <c r="D94" s="74"/>
      <c r="E94" s="137"/>
      <c r="F94" s="74"/>
      <c r="G94" s="74"/>
      <c r="H94" s="125"/>
    </row>
    <row r="95" spans="1:10" x14ac:dyDescent="0.2">
      <c r="A95" s="73"/>
      <c r="B95" s="74"/>
      <c r="C95" s="74"/>
      <c r="D95" s="74"/>
      <c r="E95" s="137"/>
      <c r="F95" s="74"/>
      <c r="G95" s="74"/>
      <c r="H95" s="125"/>
    </row>
    <row r="96" spans="1:10" x14ac:dyDescent="0.2">
      <c r="A96" s="73"/>
      <c r="B96" s="74"/>
      <c r="C96" s="74"/>
      <c r="D96" s="74"/>
      <c r="E96" s="137"/>
      <c r="F96" s="74"/>
      <c r="G96" s="74"/>
      <c r="H96" s="125"/>
    </row>
    <row r="97" spans="1:8" x14ac:dyDescent="0.2">
      <c r="A97" s="73"/>
      <c r="B97" s="74"/>
      <c r="C97" s="74"/>
      <c r="D97" s="74"/>
      <c r="E97" s="137"/>
      <c r="F97" s="74"/>
      <c r="G97" s="74"/>
      <c r="H97" s="125"/>
    </row>
    <row r="98" spans="1:8" x14ac:dyDescent="0.2">
      <c r="A98" s="73"/>
      <c r="B98" s="74"/>
      <c r="C98" s="74"/>
      <c r="D98" s="74"/>
      <c r="E98" s="137"/>
      <c r="F98" s="74"/>
      <c r="G98" s="74"/>
      <c r="H98" s="125"/>
    </row>
    <row r="99" spans="1:8" x14ac:dyDescent="0.2">
      <c r="A99" s="73"/>
      <c r="B99" s="74"/>
      <c r="C99" s="74"/>
      <c r="D99" s="74"/>
      <c r="E99" s="137"/>
      <c r="F99" s="74"/>
      <c r="G99" s="74"/>
      <c r="H99" s="125"/>
    </row>
    <row r="100" spans="1:8" x14ac:dyDescent="0.2">
      <c r="A100" s="73"/>
      <c r="B100" s="74"/>
      <c r="C100" s="74"/>
      <c r="D100" s="74"/>
      <c r="E100" s="137"/>
      <c r="F100" s="74"/>
      <c r="G100" s="74"/>
      <c r="H100" s="125"/>
    </row>
    <row r="101" spans="1:8" x14ac:dyDescent="0.2">
      <c r="A101" s="73"/>
      <c r="B101" s="74"/>
      <c r="C101" s="74"/>
      <c r="D101" s="74"/>
      <c r="E101" s="137"/>
      <c r="F101" s="74"/>
      <c r="G101" s="74"/>
      <c r="H101" s="125"/>
    </row>
    <row r="102" spans="1:8" x14ac:dyDescent="0.2">
      <c r="A102" s="73"/>
      <c r="B102" s="74"/>
      <c r="C102" s="74"/>
      <c r="D102" s="74"/>
      <c r="E102" s="137"/>
      <c r="F102" s="74"/>
      <c r="G102" s="74"/>
      <c r="H102" s="125"/>
    </row>
    <row r="103" spans="1:8" x14ac:dyDescent="0.2">
      <c r="A103" s="73"/>
      <c r="B103" s="74"/>
      <c r="C103" s="74"/>
      <c r="D103" s="74"/>
      <c r="E103" s="137"/>
      <c r="F103" s="74"/>
      <c r="G103" s="74"/>
      <c r="H103" s="125"/>
    </row>
    <row r="104" spans="1:8" x14ac:dyDescent="0.2">
      <c r="A104" s="73"/>
      <c r="B104" s="74"/>
      <c r="C104" s="74"/>
      <c r="D104" s="74"/>
      <c r="E104" s="137"/>
      <c r="F104" s="74"/>
      <c r="G104" s="74"/>
      <c r="H104" s="125"/>
    </row>
    <row r="105" spans="1:8" x14ac:dyDescent="0.2">
      <c r="A105" s="73"/>
      <c r="B105" s="74"/>
      <c r="C105" s="74"/>
      <c r="D105" s="74"/>
      <c r="E105" s="137"/>
      <c r="F105" s="74"/>
      <c r="G105" s="74"/>
      <c r="H105" s="125"/>
    </row>
    <row r="106" spans="1:8" x14ac:dyDescent="0.2">
      <c r="A106" s="73"/>
      <c r="B106" s="74"/>
      <c r="C106" s="74"/>
      <c r="D106" s="74"/>
      <c r="E106" s="137"/>
      <c r="F106" s="74"/>
      <c r="G106" s="74"/>
      <c r="H106" s="125"/>
    </row>
    <row r="107" spans="1:8" x14ac:dyDescent="0.2">
      <c r="A107" s="73"/>
      <c r="B107" s="74"/>
      <c r="C107" s="74"/>
      <c r="D107" s="74"/>
      <c r="E107" s="137"/>
      <c r="F107" s="74"/>
      <c r="G107" s="74"/>
      <c r="H107" s="125"/>
    </row>
    <row r="108" spans="1:8" x14ac:dyDescent="0.2">
      <c r="A108" s="73"/>
      <c r="B108" s="74"/>
      <c r="C108" s="74"/>
      <c r="D108" s="74"/>
      <c r="E108" s="137"/>
      <c r="F108" s="74"/>
      <c r="G108" s="74"/>
      <c r="H108" s="125"/>
    </row>
    <row r="109" spans="1:8" x14ac:dyDescent="0.2">
      <c r="A109" s="73"/>
      <c r="B109" s="74"/>
      <c r="C109" s="74"/>
      <c r="D109" s="74"/>
      <c r="E109" s="137"/>
      <c r="F109" s="74"/>
      <c r="G109" s="74"/>
      <c r="H109" s="125"/>
    </row>
    <row r="110" spans="1:8" x14ac:dyDescent="0.2">
      <c r="A110" s="73"/>
      <c r="B110" s="74"/>
      <c r="C110" s="74"/>
      <c r="D110" s="74"/>
      <c r="E110" s="137"/>
      <c r="F110" s="74"/>
      <c r="G110" s="74"/>
      <c r="H110" s="125"/>
    </row>
    <row r="111" spans="1:8" x14ac:dyDescent="0.2">
      <c r="A111" s="73"/>
      <c r="B111" s="74"/>
      <c r="C111" s="74"/>
      <c r="D111" s="74"/>
      <c r="E111" s="137"/>
      <c r="F111" s="74"/>
      <c r="G111" s="74"/>
      <c r="H111" s="125"/>
    </row>
    <row r="112" spans="1:8" x14ac:dyDescent="0.2">
      <c r="A112" s="73"/>
      <c r="B112" s="74"/>
      <c r="C112" s="74"/>
      <c r="D112" s="74"/>
      <c r="E112" s="137"/>
      <c r="F112" s="74"/>
      <c r="G112" s="74"/>
      <c r="H112" s="125"/>
    </row>
    <row r="113" spans="1:8" x14ac:dyDescent="0.2">
      <c r="A113" s="73"/>
      <c r="B113" s="74"/>
      <c r="C113" s="74"/>
      <c r="D113" s="74"/>
      <c r="E113" s="137"/>
      <c r="F113" s="74"/>
      <c r="G113" s="74"/>
      <c r="H113" s="125"/>
    </row>
    <row r="114" spans="1:8" x14ac:dyDescent="0.2">
      <c r="A114" s="73"/>
      <c r="B114" s="74"/>
      <c r="C114" s="74"/>
      <c r="D114" s="74"/>
      <c r="E114" s="137"/>
      <c r="F114" s="74"/>
      <c r="G114" s="74"/>
      <c r="H114" s="125"/>
    </row>
    <row r="115" spans="1:8" x14ac:dyDescent="0.2">
      <c r="A115" s="73"/>
      <c r="B115" s="74"/>
      <c r="C115" s="74"/>
      <c r="D115" s="74"/>
      <c r="E115" s="137"/>
      <c r="F115" s="74"/>
      <c r="G115" s="74"/>
      <c r="H115" s="125"/>
    </row>
    <row r="116" spans="1:8" x14ac:dyDescent="0.2">
      <c r="A116" s="73"/>
      <c r="B116" s="74"/>
      <c r="C116" s="74"/>
      <c r="D116" s="74"/>
      <c r="E116" s="137"/>
      <c r="F116" s="74"/>
      <c r="G116" s="74"/>
      <c r="H116" s="125"/>
    </row>
    <row r="117" spans="1:8" x14ac:dyDescent="0.2">
      <c r="A117" s="73"/>
      <c r="B117" s="74"/>
      <c r="C117" s="74"/>
      <c r="D117" s="74"/>
      <c r="E117" s="137"/>
      <c r="F117" s="74"/>
      <c r="G117" s="74"/>
      <c r="H117" s="125"/>
    </row>
    <row r="118" spans="1:8" x14ac:dyDescent="0.2">
      <c r="A118" s="73"/>
      <c r="B118" s="74"/>
      <c r="C118" s="74"/>
      <c r="D118" s="74"/>
      <c r="E118" s="137"/>
      <c r="F118" s="74"/>
      <c r="G118" s="74"/>
      <c r="H118" s="125"/>
    </row>
    <row r="119" spans="1:8" x14ac:dyDescent="0.2">
      <c r="A119" s="73"/>
      <c r="B119" s="74"/>
      <c r="C119" s="74"/>
      <c r="D119" s="74"/>
      <c r="E119" s="137"/>
      <c r="F119" s="74"/>
      <c r="G119" s="74"/>
      <c r="H119" s="125"/>
    </row>
    <row r="120" spans="1:8" x14ac:dyDescent="0.2">
      <c r="A120" s="73"/>
      <c r="B120" s="74"/>
      <c r="C120" s="74"/>
      <c r="D120" s="74"/>
      <c r="E120" s="137"/>
      <c r="F120" s="74"/>
      <c r="G120" s="74"/>
      <c r="H120" s="125"/>
    </row>
    <row r="121" spans="1:8" x14ac:dyDescent="0.2">
      <c r="A121" s="73"/>
      <c r="B121" s="74"/>
      <c r="C121" s="74"/>
      <c r="D121" s="74"/>
      <c r="E121" s="137"/>
      <c r="F121" s="74"/>
      <c r="G121" s="74"/>
      <c r="H121" s="125"/>
    </row>
    <row r="122" spans="1:8" x14ac:dyDescent="0.2">
      <c r="A122" s="73"/>
      <c r="B122" s="74"/>
      <c r="C122" s="74"/>
      <c r="D122" s="74"/>
      <c r="E122" s="137"/>
      <c r="F122" s="74"/>
      <c r="G122" s="74"/>
      <c r="H122" s="125"/>
    </row>
    <row r="123" spans="1:8" x14ac:dyDescent="0.2">
      <c r="A123" s="73"/>
      <c r="B123" s="74"/>
      <c r="C123" s="74"/>
      <c r="D123" s="74"/>
      <c r="E123" s="137"/>
      <c r="F123" s="74"/>
      <c r="G123" s="74"/>
      <c r="H123" s="125"/>
    </row>
    <row r="124" spans="1:8" x14ac:dyDescent="0.2">
      <c r="A124" s="73"/>
      <c r="B124" s="74"/>
      <c r="C124" s="74"/>
      <c r="D124" s="74"/>
      <c r="E124" s="137"/>
      <c r="F124" s="74"/>
      <c r="G124" s="74"/>
      <c r="H124" s="125"/>
    </row>
    <row r="125" spans="1:8" x14ac:dyDescent="0.2">
      <c r="A125" s="73"/>
      <c r="B125" s="74"/>
      <c r="C125" s="74"/>
      <c r="D125" s="74"/>
      <c r="E125" s="137"/>
      <c r="F125" s="74"/>
      <c r="G125" s="74"/>
      <c r="H125" s="125"/>
    </row>
    <row r="126" spans="1:8" x14ac:dyDescent="0.2">
      <c r="A126" s="73"/>
      <c r="B126" s="74"/>
      <c r="C126" s="74"/>
      <c r="D126" s="74"/>
      <c r="E126" s="137"/>
      <c r="F126" s="74"/>
      <c r="G126" s="74"/>
      <c r="H126" s="125"/>
    </row>
    <row r="127" spans="1:8" x14ac:dyDescent="0.2">
      <c r="A127" s="73"/>
      <c r="B127" s="74"/>
      <c r="C127" s="74"/>
      <c r="D127" s="74"/>
      <c r="E127" s="137"/>
      <c r="F127" s="74"/>
      <c r="G127" s="74"/>
      <c r="H127" s="125"/>
    </row>
    <row r="128" spans="1:8" x14ac:dyDescent="0.2">
      <c r="A128" s="73"/>
      <c r="B128" s="74"/>
      <c r="C128" s="74"/>
      <c r="D128" s="74"/>
      <c r="E128" s="137"/>
      <c r="F128" s="74"/>
      <c r="G128" s="74"/>
      <c r="H128" s="125"/>
    </row>
    <row r="129" spans="1:8" x14ac:dyDescent="0.2">
      <c r="A129" s="73"/>
      <c r="B129" s="74"/>
      <c r="C129" s="74"/>
      <c r="D129" s="74"/>
      <c r="E129" s="137"/>
      <c r="F129" s="74"/>
      <c r="G129" s="74"/>
      <c r="H129" s="125"/>
    </row>
    <row r="130" spans="1:8" x14ac:dyDescent="0.2">
      <c r="A130" s="73"/>
      <c r="B130" s="74"/>
      <c r="C130" s="74"/>
      <c r="D130" s="74"/>
      <c r="E130" s="137"/>
      <c r="F130" s="74"/>
      <c r="G130" s="74"/>
      <c r="H130" s="125"/>
    </row>
    <row r="131" spans="1:8" x14ac:dyDescent="0.2">
      <c r="A131" s="73"/>
      <c r="B131" s="74"/>
      <c r="C131" s="74"/>
      <c r="D131" s="74"/>
      <c r="E131" s="137"/>
      <c r="F131" s="74"/>
      <c r="G131" s="74"/>
      <c r="H131" s="125"/>
    </row>
    <row r="132" spans="1:8" x14ac:dyDescent="0.2">
      <c r="A132" s="73"/>
      <c r="B132" s="74"/>
      <c r="C132" s="74"/>
      <c r="D132" s="74"/>
      <c r="E132" s="137"/>
      <c r="F132" s="74"/>
      <c r="G132" s="74"/>
      <c r="H132" s="125"/>
    </row>
    <row r="133" spans="1:8" x14ac:dyDescent="0.2">
      <c r="A133" s="73"/>
      <c r="B133" s="74"/>
      <c r="C133" s="74"/>
      <c r="D133" s="74"/>
      <c r="E133" s="137"/>
      <c r="F133" s="74"/>
      <c r="G133" s="74"/>
      <c r="H133" s="125"/>
    </row>
    <row r="134" spans="1:8" x14ac:dyDescent="0.2">
      <c r="A134" s="73"/>
      <c r="B134" s="74"/>
      <c r="C134" s="74"/>
      <c r="D134" s="74"/>
      <c r="E134" s="137"/>
      <c r="F134" s="74"/>
      <c r="G134" s="74"/>
      <c r="H134" s="125"/>
    </row>
    <row r="135" spans="1:8" x14ac:dyDescent="0.2">
      <c r="A135" s="73"/>
      <c r="B135" s="74"/>
      <c r="C135" s="74"/>
      <c r="D135" s="74"/>
      <c r="E135" s="137"/>
      <c r="F135" s="74"/>
      <c r="G135" s="74"/>
      <c r="H135" s="125"/>
    </row>
    <row r="136" spans="1:8" x14ac:dyDescent="0.2">
      <c r="A136" s="73"/>
      <c r="B136" s="74"/>
      <c r="C136" s="74"/>
      <c r="D136" s="74"/>
      <c r="E136" s="137"/>
      <c r="F136" s="74"/>
      <c r="G136" s="74"/>
      <c r="H136" s="125"/>
    </row>
    <row r="137" spans="1:8" x14ac:dyDescent="0.2">
      <c r="A137" s="73"/>
      <c r="B137" s="74"/>
      <c r="C137" s="74"/>
      <c r="D137" s="74"/>
      <c r="E137" s="137"/>
      <c r="F137" s="74"/>
      <c r="G137" s="74"/>
      <c r="H137" s="125"/>
    </row>
    <row r="138" spans="1:8" x14ac:dyDescent="0.2">
      <c r="A138" s="73"/>
      <c r="B138" s="74"/>
      <c r="C138" s="74"/>
      <c r="D138" s="74"/>
      <c r="E138" s="137"/>
      <c r="F138" s="74"/>
      <c r="G138" s="74"/>
      <c r="H138" s="125"/>
    </row>
    <row r="139" spans="1:8" x14ac:dyDescent="0.2">
      <c r="A139" s="73"/>
      <c r="B139" s="74"/>
      <c r="C139" s="74"/>
      <c r="D139" s="74"/>
      <c r="E139" s="137"/>
      <c r="F139" s="74"/>
      <c r="G139" s="74"/>
      <c r="H139" s="125"/>
    </row>
    <row r="140" spans="1:8" x14ac:dyDescent="0.2">
      <c r="A140" s="73"/>
      <c r="B140" s="74"/>
      <c r="C140" s="74"/>
      <c r="D140" s="74"/>
      <c r="E140" s="137"/>
      <c r="F140" s="74"/>
      <c r="G140" s="74"/>
      <c r="H140" s="125"/>
    </row>
    <row r="141" spans="1:8" x14ac:dyDescent="0.2">
      <c r="A141" s="73"/>
      <c r="B141" s="74"/>
      <c r="C141" s="74"/>
      <c r="D141" s="74"/>
      <c r="E141" s="74"/>
      <c r="F141" s="74"/>
      <c r="G141" s="74"/>
      <c r="H141" s="125"/>
    </row>
    <row r="142" spans="1:8" x14ac:dyDescent="0.2">
      <c r="A142" s="73"/>
      <c r="B142" s="74"/>
      <c r="C142" s="74"/>
      <c r="D142" s="74"/>
      <c r="E142" s="74"/>
      <c r="F142" s="74"/>
      <c r="G142" s="74"/>
      <c r="H142" s="125"/>
    </row>
    <row r="143" spans="1:8" x14ac:dyDescent="0.2">
      <c r="A143" s="73"/>
      <c r="B143" s="74"/>
      <c r="C143" s="74"/>
      <c r="D143" s="74"/>
      <c r="E143" s="74"/>
      <c r="F143" s="74"/>
      <c r="G143" s="74"/>
      <c r="H143" s="125"/>
    </row>
    <row r="144" spans="1:8" x14ac:dyDescent="0.2">
      <c r="A144" s="73"/>
      <c r="B144" s="74"/>
      <c r="C144" s="74"/>
      <c r="D144" s="74"/>
      <c r="E144" s="74"/>
      <c r="F144" s="74"/>
      <c r="G144" s="74"/>
      <c r="H144" s="125"/>
    </row>
    <row r="145" spans="1:8" x14ac:dyDescent="0.2">
      <c r="A145" s="73"/>
      <c r="B145" s="74"/>
      <c r="C145" s="74"/>
      <c r="D145" s="74"/>
      <c r="E145" s="74"/>
      <c r="F145" s="74"/>
      <c r="G145" s="74"/>
      <c r="H145" s="125"/>
    </row>
    <row r="146" spans="1:8" x14ac:dyDescent="0.2">
      <c r="A146" s="73"/>
      <c r="B146" s="74"/>
      <c r="C146" s="74"/>
      <c r="D146" s="74"/>
      <c r="E146" s="74"/>
      <c r="F146" s="74"/>
      <c r="G146" s="74"/>
      <c r="H146" s="125"/>
    </row>
    <row r="147" spans="1:8" x14ac:dyDescent="0.2">
      <c r="A147" s="73"/>
      <c r="B147" s="74"/>
      <c r="C147" s="74"/>
      <c r="D147" s="74"/>
      <c r="E147" s="74"/>
      <c r="F147" s="74"/>
      <c r="G147" s="74"/>
      <c r="H147" s="125"/>
    </row>
  </sheetData>
  <sheetProtection sheet="1" insertHyperlinks="0" autoFilter="0" pivotTables="0"/>
  <mergeCells count="4">
    <mergeCell ref="B2:E3"/>
    <mergeCell ref="C4:E4"/>
    <mergeCell ref="C5:E5"/>
    <mergeCell ref="C7:E7"/>
  </mergeCells>
  <dataValidations count="4">
    <dataValidation type="list" allowBlank="1" showInputMessage="1" showErrorMessage="1" sqref="D10:D15 D21:D26 D32:D36 D51:D54" xr:uid="{23AF7467-C06C-4327-BA46-1D92F24E6AF4}">
      <formula1>"h, Stk, psch"</formula1>
    </dataValidation>
    <dataValidation type="decimal" operator="greaterThan" allowBlank="1" showInputMessage="1" showErrorMessage="1" sqref="F45 E56 C10:C15 C21:C26 C32:C36 E51:E54 C51:C54 E21:E26 E32:E36 G3:G6 E17 E28 E47 E10:E15" xr:uid="{DB13BE4F-FA3D-4F31-AA2D-F5947C8A7288}">
      <formula1>0</formula1>
    </dataValidation>
    <dataValidation type="decimal" allowBlank="1" showInputMessage="1" showErrorMessage="1" sqref="E19 E30 E49 E58" xr:uid="{FBAB6E93-D832-4310-AD82-EDB784E20691}">
      <formula1>-1</formula1>
      <formula2>1</formula2>
    </dataValidation>
    <dataValidation type="list" allowBlank="1" showInputMessage="1" showErrorMessage="1" sqref="C4:E4" xr:uid="{FDF54148-6F96-430C-9213-1996706A4B39}">
      <formula1>$C$74:$C$89</formula1>
    </dataValidation>
  </dataValidations>
  <pageMargins left="0.70866141732283472" right="0.39370078740157483" top="0.59055118110236227" bottom="0.23622047244094491" header="0.19685039370078741" footer="0.19685039370078741"/>
  <pageSetup paperSize="9" scale="70" orientation="portrait" horizontalDpi="300" verticalDpi="300"/>
  <headerFooter alignWithMargins="0"/>
  <drawing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6A97AA-B4B4-48DD-93AA-C920BF00A1C8}">
  <sheetPr>
    <pageSetUpPr fitToPage="1"/>
  </sheetPr>
  <dimension ref="A1:Q147"/>
  <sheetViews>
    <sheetView zoomScaleNormal="100" workbookViewId="0">
      <selection activeCell="C7" sqref="C7:E7"/>
    </sheetView>
  </sheetViews>
  <sheetFormatPr baseColWidth="10" defaultColWidth="11.42578125" defaultRowHeight="12.75" x14ac:dyDescent="0.2"/>
  <cols>
    <col min="1" max="1" width="2.85546875" style="144" bestFit="1" customWidth="1"/>
    <col min="2" max="2" width="35.42578125" style="145" customWidth="1"/>
    <col min="3" max="3" width="7.5703125" style="145" customWidth="1"/>
    <col min="4" max="4" width="6.7109375" style="145" customWidth="1"/>
    <col min="5" max="5" width="29" style="145" customWidth="1"/>
    <col min="6" max="6" width="19.5703125" style="145" customWidth="1"/>
    <col min="7" max="7" width="29.7109375" style="145" customWidth="1"/>
    <col min="8" max="8" width="22" style="75" customWidth="1"/>
    <col min="9" max="9" width="12.5703125" style="76" bestFit="1" customWidth="1"/>
    <col min="10" max="17" width="11.42578125" style="76" customWidth="1"/>
    <col min="18" max="18" width="11.42578125" style="122" customWidth="1"/>
    <col min="19" max="16384" width="11.42578125" style="122"/>
  </cols>
  <sheetData>
    <row r="1" spans="1:9" ht="4.5" customHeight="1" x14ac:dyDescent="0.2">
      <c r="A1" s="73"/>
      <c r="B1" s="74"/>
      <c r="C1" s="74"/>
      <c r="D1" s="74"/>
      <c r="E1" s="74"/>
      <c r="F1" s="74"/>
      <c r="G1" s="74"/>
    </row>
    <row r="2" spans="1:9" ht="15" customHeight="1" x14ac:dyDescent="0.2">
      <c r="A2" s="73"/>
      <c r="B2" s="213" t="s">
        <v>0</v>
      </c>
      <c r="C2" s="214"/>
      <c r="D2" s="214"/>
      <c r="E2" s="215"/>
      <c r="F2" s="77" t="s">
        <v>1</v>
      </c>
      <c r="G2" s="78"/>
      <c r="H2" s="79"/>
    </row>
    <row r="3" spans="1:9" ht="15" customHeight="1" x14ac:dyDescent="0.2">
      <c r="A3" s="80"/>
      <c r="B3" s="214"/>
      <c r="C3" s="214"/>
      <c r="D3" s="214"/>
      <c r="E3" s="215"/>
      <c r="F3" s="81" t="str">
        <f>IF(OR(C4=C75,C4="")=TRUE,"",IF(OR(C4=C81,C4=C82,C4=C83,C4=C84,C4=C85,C4=C86,C4=C89)=FALSE,"Aufbaulänge [m]","Aufbau [St]"))</f>
        <v>Aufbau [St]</v>
      </c>
      <c r="G3" s="11"/>
      <c r="H3" s="82"/>
    </row>
    <row r="4" spans="1:9" ht="15" customHeight="1" x14ac:dyDescent="0.2">
      <c r="A4" s="73"/>
      <c r="B4" s="83" t="s">
        <v>2</v>
      </c>
      <c r="C4" s="216" t="s">
        <v>106</v>
      </c>
      <c r="D4" s="217"/>
      <c r="E4" s="218"/>
      <c r="F4" s="81" t="str">
        <f>IF(OR(C4=C75,C4="")=TRUE,"",IF(OR(C4=C81,C4=C82,C4=C83,C4=C84,C4=C85,C4=C86,C4=C89)=FALSE,"Umbaulänge [m]","Umsetzen [St]"))</f>
        <v>Umsetzen [St]</v>
      </c>
      <c r="G4" s="11"/>
      <c r="H4" s="82"/>
    </row>
    <row r="5" spans="1:9" ht="15" customHeight="1" x14ac:dyDescent="0.2">
      <c r="A5" s="73"/>
      <c r="B5" s="84" t="s">
        <v>3</v>
      </c>
      <c r="C5" s="219" t="s">
        <v>186</v>
      </c>
      <c r="D5" s="220"/>
      <c r="E5" s="221"/>
      <c r="F5" s="85" t="str">
        <f>IF(OR(C4=C75,C4="")=TRUE,"",IF(OR(C4=C78)=FALSE,"","Betriebszeit [h]"))</f>
        <v/>
      </c>
      <c r="G5" s="11"/>
      <c r="H5" s="82"/>
    </row>
    <row r="6" spans="1:9" ht="15" customHeight="1" x14ac:dyDescent="0.2">
      <c r="A6" s="73"/>
      <c r="B6" s="84"/>
      <c r="C6" s="148"/>
      <c r="D6" s="149"/>
      <c r="E6" s="150"/>
      <c r="F6" s="86" t="str">
        <f>IF(OR(C4=C75,C4="")=TRUE,"",IF(OR(C4=C78)=TRUE,"Anzahl d. Bediener (Aufb.): ",""))</f>
        <v/>
      </c>
      <c r="G6" s="183"/>
      <c r="H6" s="82"/>
    </row>
    <row r="7" spans="1:9" ht="52.5" customHeight="1" x14ac:dyDescent="0.2">
      <c r="A7" s="73"/>
      <c r="B7" s="87" t="s">
        <v>4</v>
      </c>
      <c r="C7" s="222" t="s">
        <v>187</v>
      </c>
      <c r="D7" s="223"/>
      <c r="E7" s="224"/>
      <c r="F7" s="88" t="s">
        <v>5</v>
      </c>
      <c r="G7" s="89" t="s">
        <v>6</v>
      </c>
      <c r="H7" s="82"/>
    </row>
    <row r="8" spans="1:9" ht="4.5" customHeight="1" thickBot="1" x14ac:dyDescent="0.25">
      <c r="A8" s="73"/>
      <c r="B8" s="74"/>
      <c r="C8" s="74"/>
      <c r="D8" s="74"/>
      <c r="E8" s="90"/>
      <c r="F8" s="74"/>
      <c r="G8" s="74"/>
      <c r="H8" s="82"/>
    </row>
    <row r="9" spans="1:9" ht="15" customHeight="1" x14ac:dyDescent="0.2">
      <c r="A9" s="91">
        <v>1</v>
      </c>
      <c r="B9" s="92" t="s">
        <v>7</v>
      </c>
      <c r="C9" s="93" t="s">
        <v>8</v>
      </c>
      <c r="D9" s="93" t="s">
        <v>9</v>
      </c>
      <c r="E9" s="93" t="s">
        <v>10</v>
      </c>
      <c r="F9" s="93" t="s">
        <v>11</v>
      </c>
      <c r="G9" s="94" t="s">
        <v>12</v>
      </c>
      <c r="H9" s="82"/>
      <c r="I9" s="76" t="s">
        <v>13</v>
      </c>
    </row>
    <row r="10" spans="1:9" ht="15" customHeight="1" x14ac:dyDescent="0.2">
      <c r="A10" s="91">
        <v>2</v>
      </c>
      <c r="B10" s="95" t="s">
        <v>14</v>
      </c>
      <c r="C10" s="96"/>
      <c r="D10" s="97"/>
      <c r="E10" s="14"/>
      <c r="F10" s="52">
        <f>C10*E10</f>
        <v>0</v>
      </c>
      <c r="G10" s="147"/>
      <c r="H10" s="82"/>
    </row>
    <row r="11" spans="1:9" ht="15" customHeight="1" x14ac:dyDescent="0.2">
      <c r="A11" s="91">
        <v>3</v>
      </c>
      <c r="B11" s="98" t="s">
        <v>15</v>
      </c>
      <c r="C11" s="96"/>
      <c r="D11" s="97"/>
      <c r="E11" s="14"/>
      <c r="F11" s="52">
        <f t="shared" ref="F11:F15" si="0">C11*E11</f>
        <v>0</v>
      </c>
      <c r="G11" s="99"/>
      <c r="H11" s="82"/>
    </row>
    <row r="12" spans="1:9" ht="15" customHeight="1" x14ac:dyDescent="0.2">
      <c r="A12" s="91">
        <v>4</v>
      </c>
      <c r="B12" s="98" t="s">
        <v>16</v>
      </c>
      <c r="C12" s="96"/>
      <c r="D12" s="97"/>
      <c r="E12" s="14"/>
      <c r="F12" s="52">
        <f t="shared" si="0"/>
        <v>0</v>
      </c>
      <c r="G12" s="99"/>
      <c r="H12" s="82"/>
    </row>
    <row r="13" spans="1:9" ht="15" customHeight="1" x14ac:dyDescent="0.2">
      <c r="A13" s="91">
        <v>5</v>
      </c>
      <c r="B13" s="98" t="s">
        <v>17</v>
      </c>
      <c r="C13" s="96"/>
      <c r="D13" s="97"/>
      <c r="E13" s="14"/>
      <c r="F13" s="52">
        <f t="shared" si="0"/>
        <v>0</v>
      </c>
      <c r="G13" s="99"/>
      <c r="H13" s="82"/>
    </row>
    <row r="14" spans="1:9" ht="15" customHeight="1" x14ac:dyDescent="0.2">
      <c r="A14" s="91">
        <v>6</v>
      </c>
      <c r="B14" s="98" t="s">
        <v>18</v>
      </c>
      <c r="C14" s="96"/>
      <c r="D14" s="97"/>
      <c r="E14" s="14"/>
      <c r="F14" s="52">
        <f t="shared" si="0"/>
        <v>0</v>
      </c>
      <c r="G14" s="99"/>
      <c r="H14" s="82"/>
      <c r="I14" s="76" t="s">
        <v>13</v>
      </c>
    </row>
    <row r="15" spans="1:9" ht="15" customHeight="1" thickBot="1" x14ac:dyDescent="0.25">
      <c r="A15" s="91">
        <v>7</v>
      </c>
      <c r="B15" s="100" t="s">
        <v>19</v>
      </c>
      <c r="C15" s="101"/>
      <c r="D15" s="102"/>
      <c r="E15" s="15"/>
      <c r="F15" s="57">
        <f t="shared" si="0"/>
        <v>0</v>
      </c>
      <c r="G15" s="103"/>
      <c r="H15" s="104" t="s">
        <v>20</v>
      </c>
    </row>
    <row r="16" spans="1:9" ht="15" customHeight="1" thickTop="1" x14ac:dyDescent="0.2">
      <c r="A16" s="91">
        <v>8</v>
      </c>
      <c r="B16" s="105" t="s">
        <v>21</v>
      </c>
      <c r="C16" s="106"/>
      <c r="D16" s="107"/>
      <c r="E16" s="18"/>
      <c r="F16" s="52">
        <f>SUM(F10:F15)</f>
        <v>0</v>
      </c>
      <c r="G16" s="108" t="s">
        <v>22</v>
      </c>
      <c r="H16" s="109" t="s">
        <v>23</v>
      </c>
    </row>
    <row r="17" spans="1:17" ht="15" customHeight="1" thickBot="1" x14ac:dyDescent="0.25">
      <c r="A17" s="91">
        <v>9</v>
      </c>
      <c r="B17" s="110" t="s">
        <v>24</v>
      </c>
      <c r="C17" s="111"/>
      <c r="D17" s="112"/>
      <c r="E17" s="21"/>
      <c r="F17" s="52">
        <f>E17*F16</f>
        <v>0</v>
      </c>
      <c r="G17" s="113" t="s">
        <v>25</v>
      </c>
      <c r="H17" s="210" t="s">
        <v>26</v>
      </c>
    </row>
    <row r="18" spans="1:17" ht="15" customHeight="1" x14ac:dyDescent="0.2">
      <c r="A18" s="91">
        <v>10</v>
      </c>
      <c r="B18" s="110" t="s">
        <v>27</v>
      </c>
      <c r="C18" s="111"/>
      <c r="D18" s="115"/>
      <c r="E18" s="23"/>
      <c r="F18" s="60">
        <f>F16+F17</f>
        <v>0</v>
      </c>
      <c r="G18" s="175" t="str">
        <f>IF(G3=0,"",(F18+F19)/G3)</f>
        <v/>
      </c>
      <c r="H18" s="116" t="s">
        <v>28</v>
      </c>
    </row>
    <row r="19" spans="1:17" s="3" customFormat="1" ht="15" customHeight="1" thickBot="1" x14ac:dyDescent="0.25">
      <c r="A19" s="4">
        <v>11</v>
      </c>
      <c r="B19" s="59" t="s">
        <v>29</v>
      </c>
      <c r="C19" s="168" t="s">
        <v>30</v>
      </c>
      <c r="D19" s="170"/>
      <c r="E19" s="171"/>
      <c r="F19" s="60">
        <f>F18*E19</f>
        <v>0</v>
      </c>
      <c r="G19" s="172" t="str">
        <f>IF(OR(C4=C75,C4="")=TRUE,"",IF(OR(C4=C81,C4=C82,C4=C83,C4=C84,C4=C85,C4=C86,C4=C89)=FALSE,"[EUR/m]","[EUR/St]"))</f>
        <v>[EUR/St]</v>
      </c>
      <c r="H19" s="173" t="s">
        <v>31</v>
      </c>
      <c r="I19" s="2"/>
      <c r="J19" s="2"/>
      <c r="K19" s="2"/>
      <c r="L19" s="2"/>
      <c r="M19" s="2"/>
      <c r="N19" s="2"/>
      <c r="O19" s="2"/>
      <c r="P19" s="2"/>
      <c r="Q19" s="2"/>
    </row>
    <row r="20" spans="1:17" ht="15" customHeight="1" x14ac:dyDescent="0.2">
      <c r="A20" s="91">
        <v>12</v>
      </c>
      <c r="B20" s="92" t="s">
        <v>32</v>
      </c>
      <c r="C20" s="93" t="s">
        <v>8</v>
      </c>
      <c r="D20" s="93" t="s">
        <v>9</v>
      </c>
      <c r="E20" s="93" t="s">
        <v>10</v>
      </c>
      <c r="F20" s="93" t="s">
        <v>11</v>
      </c>
      <c r="G20" s="94" t="s">
        <v>12</v>
      </c>
      <c r="H20" s="209"/>
    </row>
    <row r="21" spans="1:17" ht="15" customHeight="1" x14ac:dyDescent="0.2">
      <c r="A21" s="91">
        <v>13</v>
      </c>
      <c r="B21" s="95" t="s">
        <v>14</v>
      </c>
      <c r="C21" s="96"/>
      <c r="D21" s="97"/>
      <c r="E21" s="14"/>
      <c r="F21" s="52">
        <f t="shared" ref="F21:F26" si="1">C21*E21</f>
        <v>0</v>
      </c>
      <c r="G21" s="99"/>
      <c r="H21" s="116"/>
      <c r="I21" s="76" t="s">
        <v>13</v>
      </c>
    </row>
    <row r="22" spans="1:17" ht="15" customHeight="1" x14ac:dyDescent="0.2">
      <c r="A22" s="91">
        <v>14</v>
      </c>
      <c r="B22" s="98" t="s">
        <v>15</v>
      </c>
      <c r="C22" s="96"/>
      <c r="D22" s="97"/>
      <c r="E22" s="14"/>
      <c r="F22" s="52">
        <f t="shared" si="1"/>
        <v>0</v>
      </c>
      <c r="G22" s="99"/>
      <c r="H22" s="116"/>
    </row>
    <row r="23" spans="1:17" ht="15" customHeight="1" x14ac:dyDescent="0.2">
      <c r="A23" s="91">
        <v>15</v>
      </c>
      <c r="B23" s="98" t="s">
        <v>16</v>
      </c>
      <c r="C23" s="96"/>
      <c r="D23" s="97"/>
      <c r="E23" s="14"/>
      <c r="F23" s="52">
        <f t="shared" si="1"/>
        <v>0</v>
      </c>
      <c r="G23" s="99"/>
      <c r="H23" s="116"/>
    </row>
    <row r="24" spans="1:17" ht="15" customHeight="1" x14ac:dyDescent="0.2">
      <c r="A24" s="91">
        <v>16</v>
      </c>
      <c r="B24" s="98" t="s">
        <v>17</v>
      </c>
      <c r="C24" s="96"/>
      <c r="D24" s="97"/>
      <c r="E24" s="14"/>
      <c r="F24" s="52">
        <f t="shared" si="1"/>
        <v>0</v>
      </c>
      <c r="G24" s="99"/>
      <c r="H24" s="116"/>
    </row>
    <row r="25" spans="1:17" ht="15" customHeight="1" x14ac:dyDescent="0.2">
      <c r="A25" s="91">
        <v>17</v>
      </c>
      <c r="B25" s="98" t="s">
        <v>18</v>
      </c>
      <c r="C25" s="96"/>
      <c r="D25" s="97"/>
      <c r="E25" s="14"/>
      <c r="F25" s="52">
        <f t="shared" si="1"/>
        <v>0</v>
      </c>
      <c r="G25" s="99"/>
      <c r="H25" s="116"/>
    </row>
    <row r="26" spans="1:17" ht="15" customHeight="1" thickBot="1" x14ac:dyDescent="0.25">
      <c r="A26" s="91">
        <v>18</v>
      </c>
      <c r="B26" s="100" t="s">
        <v>19</v>
      </c>
      <c r="C26" s="101"/>
      <c r="D26" s="102"/>
      <c r="E26" s="15"/>
      <c r="F26" s="57">
        <f t="shared" si="1"/>
        <v>0</v>
      </c>
      <c r="G26" s="103"/>
      <c r="H26" s="116"/>
    </row>
    <row r="27" spans="1:17" ht="15" customHeight="1" thickTop="1" x14ac:dyDescent="0.2">
      <c r="A27" s="91">
        <v>19</v>
      </c>
      <c r="B27" s="105" t="s">
        <v>21</v>
      </c>
      <c r="C27" s="106"/>
      <c r="D27" s="107"/>
      <c r="E27" s="18"/>
      <c r="F27" s="52">
        <f>SUM(F21:F26)</f>
        <v>0</v>
      </c>
      <c r="G27" s="108" t="s">
        <v>33</v>
      </c>
      <c r="H27" s="109" t="s">
        <v>34</v>
      </c>
    </row>
    <row r="28" spans="1:17" ht="15" customHeight="1" thickBot="1" x14ac:dyDescent="0.25">
      <c r="A28" s="91">
        <v>20</v>
      </c>
      <c r="B28" s="110" t="s">
        <v>24</v>
      </c>
      <c r="C28" s="111"/>
      <c r="D28" s="112"/>
      <c r="E28" s="21"/>
      <c r="F28" s="52">
        <f>E28*F27</f>
        <v>0</v>
      </c>
      <c r="G28" s="113" t="s">
        <v>25</v>
      </c>
      <c r="H28" s="210" t="s">
        <v>35</v>
      </c>
    </row>
    <row r="29" spans="1:17" ht="15" customHeight="1" x14ac:dyDescent="0.2">
      <c r="A29" s="91">
        <v>21</v>
      </c>
      <c r="B29" s="110" t="s">
        <v>27</v>
      </c>
      <c r="C29" s="111"/>
      <c r="D29" s="115"/>
      <c r="E29" s="23"/>
      <c r="F29" s="60">
        <f>F27+F28</f>
        <v>0</v>
      </c>
      <c r="G29" s="175" t="str">
        <f>IF(G4=0,"",(F29+F30)/G4)</f>
        <v/>
      </c>
      <c r="H29" s="116" t="s">
        <v>36</v>
      </c>
    </row>
    <row r="30" spans="1:17" s="3" customFormat="1" ht="15" customHeight="1" thickBot="1" x14ac:dyDescent="0.25">
      <c r="A30" s="4">
        <v>22</v>
      </c>
      <c r="B30" s="59" t="s">
        <v>37</v>
      </c>
      <c r="C30" s="168" t="s">
        <v>30</v>
      </c>
      <c r="D30" s="170"/>
      <c r="E30" s="171"/>
      <c r="F30" s="60">
        <f>F29*E30</f>
        <v>0</v>
      </c>
      <c r="G30" s="172" t="str">
        <f>IF(OR(C4=C75,C4="")=TRUE,"",IF(OR(C4=C81,C4=C82,C4=C83,C4=C84,C4=C85,C4=C86,C4=C89)=FALSE,"[EUR/m]","[EUR/St]"))</f>
        <v>[EUR/St]</v>
      </c>
      <c r="H30" s="173" t="s">
        <v>38</v>
      </c>
      <c r="I30" s="2"/>
      <c r="J30" s="2"/>
      <c r="K30" s="2"/>
      <c r="L30" s="2"/>
      <c r="M30" s="2"/>
      <c r="N30" s="2"/>
      <c r="O30" s="2"/>
      <c r="P30" s="2"/>
      <c r="Q30" s="2"/>
    </row>
    <row r="31" spans="1:17" ht="15" customHeight="1" x14ac:dyDescent="0.2">
      <c r="A31" s="91">
        <v>23</v>
      </c>
      <c r="B31" s="92" t="s">
        <v>39</v>
      </c>
      <c r="C31" s="93" t="s">
        <v>8</v>
      </c>
      <c r="D31" s="93" t="s">
        <v>9</v>
      </c>
      <c r="E31" s="93" t="s">
        <v>10</v>
      </c>
      <c r="F31" s="93" t="s">
        <v>11</v>
      </c>
      <c r="G31" s="94" t="s">
        <v>12</v>
      </c>
      <c r="H31" s="116"/>
    </row>
    <row r="32" spans="1:17" ht="15" customHeight="1" x14ac:dyDescent="0.2">
      <c r="A32" s="91">
        <v>24</v>
      </c>
      <c r="B32" s="117"/>
      <c r="C32" s="96"/>
      <c r="D32" s="97"/>
      <c r="E32" s="14"/>
      <c r="F32" s="52">
        <f>C32*E32</f>
        <v>0</v>
      </c>
      <c r="G32" s="99"/>
      <c r="H32" s="116"/>
      <c r="I32" s="76" t="s">
        <v>13</v>
      </c>
    </row>
    <row r="33" spans="1:8" ht="15" customHeight="1" x14ac:dyDescent="0.2">
      <c r="A33" s="91">
        <v>25</v>
      </c>
      <c r="B33" s="117"/>
      <c r="C33" s="96"/>
      <c r="D33" s="97"/>
      <c r="E33" s="14"/>
      <c r="F33" s="52">
        <f>C33*E33</f>
        <v>0</v>
      </c>
      <c r="G33" s="99"/>
      <c r="H33" s="116"/>
    </row>
    <row r="34" spans="1:8" ht="15" customHeight="1" x14ac:dyDescent="0.2">
      <c r="A34" s="91">
        <v>26</v>
      </c>
      <c r="B34" s="117"/>
      <c r="C34" s="96"/>
      <c r="D34" s="97"/>
      <c r="E34" s="14"/>
      <c r="F34" s="52">
        <f>C34*E34</f>
        <v>0</v>
      </c>
      <c r="G34" s="99"/>
      <c r="H34" s="116"/>
    </row>
    <row r="35" spans="1:8" ht="15" customHeight="1" x14ac:dyDescent="0.2">
      <c r="A35" s="91">
        <v>27</v>
      </c>
      <c r="B35" s="117"/>
      <c r="C35" s="96"/>
      <c r="D35" s="97"/>
      <c r="E35" s="14"/>
      <c r="F35" s="52">
        <f>C35*E35</f>
        <v>0</v>
      </c>
      <c r="G35" s="99"/>
      <c r="H35" s="116"/>
    </row>
    <row r="36" spans="1:8" ht="15" customHeight="1" thickBot="1" x14ac:dyDescent="0.25">
      <c r="A36" s="91">
        <v>28</v>
      </c>
      <c r="B36" s="118"/>
      <c r="C36" s="101"/>
      <c r="D36" s="102"/>
      <c r="E36" s="15"/>
      <c r="F36" s="57">
        <f>C36*E36</f>
        <v>0</v>
      </c>
      <c r="G36" s="103"/>
      <c r="H36" s="116"/>
    </row>
    <row r="37" spans="1:8" ht="15" customHeight="1" thickTop="1" x14ac:dyDescent="0.2">
      <c r="A37" s="91">
        <v>29</v>
      </c>
      <c r="B37" s="105" t="s">
        <v>40</v>
      </c>
      <c r="C37" s="106"/>
      <c r="D37" s="107"/>
      <c r="E37" s="18"/>
      <c r="F37" s="52">
        <f>SUM(F32:F36)</f>
        <v>0</v>
      </c>
      <c r="G37" s="108" t="s">
        <v>41</v>
      </c>
      <c r="H37" s="116" t="s">
        <v>42</v>
      </c>
    </row>
    <row r="38" spans="1:8" ht="15" customHeight="1" x14ac:dyDescent="0.2">
      <c r="A38" s="91">
        <v>30</v>
      </c>
      <c r="B38" s="110" t="s">
        <v>43</v>
      </c>
      <c r="C38" s="111"/>
      <c r="D38" s="112"/>
      <c r="E38" s="21"/>
      <c r="F38" s="52">
        <f>F37*E38</f>
        <v>0</v>
      </c>
      <c r="G38" s="119" t="s">
        <v>44</v>
      </c>
      <c r="H38" s="114" t="s">
        <v>45</v>
      </c>
    </row>
    <row r="39" spans="1:8" ht="15" customHeight="1" x14ac:dyDescent="0.2">
      <c r="A39" s="91">
        <v>31</v>
      </c>
      <c r="B39" s="110" t="s">
        <v>46</v>
      </c>
      <c r="C39" s="111"/>
      <c r="D39" s="115"/>
      <c r="E39" s="23"/>
      <c r="F39" s="52">
        <f>F37+F38</f>
        <v>0</v>
      </c>
      <c r="G39" s="120"/>
      <c r="H39" s="116" t="s">
        <v>47</v>
      </c>
    </row>
    <row r="40" spans="1:8" ht="15" customHeight="1" x14ac:dyDescent="0.2">
      <c r="A40" s="91">
        <v>32</v>
      </c>
      <c r="B40" s="110" t="s">
        <v>48</v>
      </c>
      <c r="C40" s="111"/>
      <c r="D40" s="112"/>
      <c r="E40" s="24"/>
      <c r="F40" s="5" t="s">
        <v>49</v>
      </c>
      <c r="G40" s="120"/>
      <c r="H40" s="116"/>
    </row>
    <row r="41" spans="1:8" ht="15" customHeight="1" x14ac:dyDescent="0.2">
      <c r="A41" s="91">
        <v>33</v>
      </c>
      <c r="B41" s="110" t="s">
        <v>50</v>
      </c>
      <c r="C41" s="111"/>
      <c r="D41" s="112"/>
      <c r="E41" s="21"/>
      <c r="F41" s="52">
        <f>IF(E40=0,0,F39/2*E41+F39/E40*12)</f>
        <v>0</v>
      </c>
      <c r="G41" s="120" t="s">
        <v>51</v>
      </c>
      <c r="H41" s="116" t="s">
        <v>52</v>
      </c>
    </row>
    <row r="42" spans="1:8" ht="15" customHeight="1" x14ac:dyDescent="0.2">
      <c r="A42" s="91">
        <v>34</v>
      </c>
      <c r="B42" s="110" t="s">
        <v>53</v>
      </c>
      <c r="C42" s="111"/>
      <c r="D42" s="112"/>
      <c r="E42" s="24"/>
      <c r="F42" s="52">
        <f>IF(E42=0,0,F41/E42)</f>
        <v>0</v>
      </c>
      <c r="G42" s="120" t="s">
        <v>54</v>
      </c>
      <c r="H42" s="114" t="s">
        <v>55</v>
      </c>
    </row>
    <row r="43" spans="1:8" ht="15" customHeight="1" x14ac:dyDescent="0.2">
      <c r="A43" s="91">
        <v>35</v>
      </c>
      <c r="B43" s="110" t="s">
        <v>56</v>
      </c>
      <c r="C43" s="111"/>
      <c r="D43" s="112"/>
      <c r="E43" s="21"/>
      <c r="F43" s="52">
        <f>E43*F39</f>
        <v>0</v>
      </c>
      <c r="G43" s="120" t="s">
        <v>57</v>
      </c>
      <c r="H43" s="114" t="s">
        <v>58</v>
      </c>
    </row>
    <row r="44" spans="1:8" ht="15" customHeight="1" x14ac:dyDescent="0.2">
      <c r="A44" s="91">
        <v>36</v>
      </c>
      <c r="B44" s="121" t="s">
        <v>59</v>
      </c>
      <c r="C44" s="106"/>
      <c r="D44" s="107"/>
      <c r="E44" s="26"/>
      <c r="F44" s="52">
        <f>IF(E42=0,0,F43/E42)</f>
        <v>0</v>
      </c>
      <c r="G44" s="120" t="s">
        <v>60</v>
      </c>
      <c r="H44" s="114" t="s">
        <v>61</v>
      </c>
    </row>
    <row r="45" spans="1:8" ht="15" customHeight="1" thickBot="1" x14ac:dyDescent="0.25">
      <c r="A45" s="91">
        <v>37</v>
      </c>
      <c r="B45" s="100" t="s">
        <v>62</v>
      </c>
      <c r="C45" s="101"/>
      <c r="D45" s="102"/>
      <c r="E45" s="15"/>
      <c r="F45" s="57">
        <f>C45*E45</f>
        <v>0</v>
      </c>
      <c r="G45" s="182" t="s">
        <v>63</v>
      </c>
      <c r="H45" s="114"/>
    </row>
    <row r="46" spans="1:8" ht="15" customHeight="1" thickTop="1" x14ac:dyDescent="0.2">
      <c r="A46" s="91">
        <v>38</v>
      </c>
      <c r="B46" s="105" t="s">
        <v>21</v>
      </c>
      <c r="C46" s="106"/>
      <c r="D46" s="107"/>
      <c r="E46" s="18"/>
      <c r="F46" s="52">
        <f>F42+F44+F45</f>
        <v>0</v>
      </c>
      <c r="G46" s="108" t="s">
        <v>63</v>
      </c>
      <c r="H46" s="114" t="s">
        <v>64</v>
      </c>
    </row>
    <row r="47" spans="1:8" ht="15" customHeight="1" thickBot="1" x14ac:dyDescent="0.25">
      <c r="A47" s="91">
        <v>39</v>
      </c>
      <c r="B47" s="110" t="s">
        <v>24</v>
      </c>
      <c r="C47" s="111"/>
      <c r="D47" s="112"/>
      <c r="E47" s="21"/>
      <c r="F47" s="52">
        <f>E47*F46</f>
        <v>0</v>
      </c>
      <c r="G47" s="113" t="s">
        <v>25</v>
      </c>
      <c r="H47" s="211" t="s">
        <v>65</v>
      </c>
    </row>
    <row r="48" spans="1:8" ht="15" customHeight="1" x14ac:dyDescent="0.2">
      <c r="A48" s="91">
        <v>40</v>
      </c>
      <c r="B48" s="110" t="s">
        <v>27</v>
      </c>
      <c r="C48" s="111"/>
      <c r="D48" s="115"/>
      <c r="E48" s="23"/>
      <c r="F48" s="60">
        <f>F46+F47</f>
        <v>0</v>
      </c>
      <c r="G48" s="175" t="str">
        <f>IF(F48=0,"",(F48+F49)/G3)</f>
        <v/>
      </c>
      <c r="H48" s="114" t="s">
        <v>66</v>
      </c>
    </row>
    <row r="49" spans="1:17" s="3" customFormat="1" ht="15" customHeight="1" thickBot="1" x14ac:dyDescent="0.25">
      <c r="A49" s="4">
        <v>41</v>
      </c>
      <c r="B49" s="59" t="s">
        <v>37</v>
      </c>
      <c r="C49" s="168" t="s">
        <v>30</v>
      </c>
      <c r="D49" s="170"/>
      <c r="E49" s="171"/>
      <c r="F49" s="60">
        <f>F48*E49</f>
        <v>0</v>
      </c>
      <c r="G49" s="172" t="str">
        <f>IF(C4="","",IF(OR(C4=C75,C4=C81,C4=C82,C4=C83,C4=C84,C4=C85,C4=C86,C4=C89)=FALSE,"[EUR/m*d]","[EUR/St*d]"))</f>
        <v>[EUR/St*d]</v>
      </c>
      <c r="H49" s="173" t="s">
        <v>67</v>
      </c>
      <c r="I49" s="2"/>
      <c r="J49" s="2"/>
      <c r="K49" s="2"/>
      <c r="L49" s="2"/>
      <c r="M49" s="2"/>
      <c r="N49" s="2"/>
      <c r="O49" s="2"/>
      <c r="P49" s="2"/>
      <c r="Q49" s="2"/>
    </row>
    <row r="50" spans="1:17" ht="15" customHeight="1" thickBot="1" x14ac:dyDescent="0.25">
      <c r="A50" s="91">
        <v>42</v>
      </c>
      <c r="B50" s="92" t="s">
        <v>68</v>
      </c>
      <c r="C50" s="93" t="s">
        <v>8</v>
      </c>
      <c r="D50" s="93" t="s">
        <v>9</v>
      </c>
      <c r="E50" s="93" t="s">
        <v>10</v>
      </c>
      <c r="F50" s="93" t="s">
        <v>11</v>
      </c>
      <c r="G50" s="146" t="s">
        <v>12</v>
      </c>
      <c r="H50" s="116"/>
    </row>
    <row r="51" spans="1:17" ht="15" customHeight="1" x14ac:dyDescent="0.2">
      <c r="A51" s="91">
        <v>43</v>
      </c>
      <c r="B51" s="98" t="str">
        <f>IF(OR(C4=C75,C4="",C4=C78,C4=C79)=TRUE,"","Bedienung gesamt")</f>
        <v>Bedienung gesamt</v>
      </c>
      <c r="C51" s="96"/>
      <c r="D51" s="97"/>
      <c r="E51" s="14"/>
      <c r="F51" s="52">
        <f t="shared" ref="F51:F54" si="2">C51*E51</f>
        <v>0</v>
      </c>
      <c r="G51" s="99"/>
      <c r="H51" s="116"/>
      <c r="I51" s="76" t="s">
        <v>13</v>
      </c>
    </row>
    <row r="52" spans="1:17" ht="15" customHeight="1" x14ac:dyDescent="0.2">
      <c r="A52" s="91">
        <v>44</v>
      </c>
      <c r="B52" s="98" t="s">
        <v>69</v>
      </c>
      <c r="C52" s="96"/>
      <c r="D52" s="97"/>
      <c r="E52" s="14"/>
      <c r="F52" s="52">
        <f t="shared" si="2"/>
        <v>0</v>
      </c>
      <c r="G52" s="99"/>
      <c r="H52" s="116"/>
    </row>
    <row r="53" spans="1:17" ht="15" customHeight="1" x14ac:dyDescent="0.2">
      <c r="A53" s="91">
        <v>45</v>
      </c>
      <c r="B53" s="98" t="s">
        <v>70</v>
      </c>
      <c r="C53" s="96"/>
      <c r="D53" s="97"/>
      <c r="E53" s="14"/>
      <c r="F53" s="52">
        <f t="shared" si="2"/>
        <v>0</v>
      </c>
      <c r="G53" s="99"/>
      <c r="H53" s="116"/>
    </row>
    <row r="54" spans="1:17" ht="15" customHeight="1" thickBot="1" x14ac:dyDescent="0.25">
      <c r="A54" s="91">
        <v>46</v>
      </c>
      <c r="B54" s="100" t="s">
        <v>71</v>
      </c>
      <c r="C54" s="101"/>
      <c r="D54" s="102"/>
      <c r="E54" s="15"/>
      <c r="F54" s="57">
        <f t="shared" si="2"/>
        <v>0</v>
      </c>
      <c r="G54" s="103"/>
      <c r="H54" s="116"/>
    </row>
    <row r="55" spans="1:17" ht="15" customHeight="1" thickTop="1" x14ac:dyDescent="0.2">
      <c r="A55" s="91">
        <v>47</v>
      </c>
      <c r="B55" s="105" t="s">
        <v>21</v>
      </c>
      <c r="C55" s="106"/>
      <c r="D55" s="107"/>
      <c r="E55" s="18"/>
      <c r="F55" s="52">
        <f>SUM(F51:F54)</f>
        <v>0</v>
      </c>
      <c r="G55" s="108" t="s">
        <v>72</v>
      </c>
      <c r="H55" s="116" t="s">
        <v>73</v>
      </c>
    </row>
    <row r="56" spans="1:17" ht="15" customHeight="1" thickBot="1" x14ac:dyDescent="0.25">
      <c r="A56" s="91">
        <v>48</v>
      </c>
      <c r="B56" s="110" t="s">
        <v>24</v>
      </c>
      <c r="C56" s="111"/>
      <c r="D56" s="112"/>
      <c r="E56" s="21"/>
      <c r="F56" s="52">
        <f>E56*F55</f>
        <v>0</v>
      </c>
      <c r="G56" s="113" t="s">
        <v>25</v>
      </c>
      <c r="H56" s="212" t="s">
        <v>74</v>
      </c>
    </row>
    <row r="57" spans="1:17" ht="15" customHeight="1" x14ac:dyDescent="0.2">
      <c r="A57" s="91">
        <v>49</v>
      </c>
      <c r="B57" s="110" t="s">
        <v>27</v>
      </c>
      <c r="C57" s="111"/>
      <c r="D57" s="115"/>
      <c r="E57" s="23"/>
      <c r="F57" s="60">
        <f>F55+F56</f>
        <v>0</v>
      </c>
      <c r="G57" s="175" t="str">
        <f>IF(G5=0,"",(F57+F58)/G5/G3)</f>
        <v/>
      </c>
      <c r="H57" s="114" t="s">
        <v>75</v>
      </c>
    </row>
    <row r="58" spans="1:17" s="3" customFormat="1" ht="15" customHeight="1" thickBot="1" x14ac:dyDescent="0.25">
      <c r="A58" s="4">
        <v>50</v>
      </c>
      <c r="B58" s="167" t="s">
        <v>37</v>
      </c>
      <c r="C58" s="168" t="s">
        <v>30</v>
      </c>
      <c r="D58" s="170"/>
      <c r="E58" s="171"/>
      <c r="F58" s="169">
        <f>F57*E58</f>
        <v>0</v>
      </c>
      <c r="G58" s="172" t="str">
        <f>IF(OR(C4=C75,C4="")=TRUE,"",IF(OR(C4=C78)=TRUE,"[EUR/m*h]",IF(OR(C4=C89)=TRUE,"[EUR/St*h]","")))</f>
        <v/>
      </c>
      <c r="H58" s="173" t="s">
        <v>76</v>
      </c>
      <c r="I58" s="2"/>
      <c r="J58" s="2"/>
      <c r="K58" s="2"/>
      <c r="L58" s="2"/>
      <c r="M58" s="2"/>
      <c r="N58" s="2"/>
      <c r="O58" s="2"/>
      <c r="P58" s="2"/>
      <c r="Q58" s="2"/>
    </row>
    <row r="59" spans="1:17" ht="4.5" customHeight="1" x14ac:dyDescent="0.2">
      <c r="A59" s="73"/>
      <c r="B59" s="74"/>
      <c r="C59" s="123"/>
      <c r="D59" s="123"/>
      <c r="E59" s="124"/>
      <c r="F59" s="123"/>
      <c r="G59" s="123"/>
      <c r="H59" s="125"/>
      <c r="I59" s="126"/>
    </row>
    <row r="60" spans="1:17" s="131" customFormat="1" ht="10.5" x14ac:dyDescent="0.2">
      <c r="A60" s="127"/>
      <c r="B60" s="128" t="s">
        <v>77</v>
      </c>
      <c r="C60" s="129"/>
      <c r="D60" s="128"/>
      <c r="E60" s="129"/>
      <c r="F60" s="130" t="s">
        <v>78</v>
      </c>
      <c r="G60" s="130"/>
      <c r="H60" s="125"/>
      <c r="I60" s="127"/>
      <c r="J60" s="127"/>
      <c r="K60" s="127"/>
      <c r="L60" s="127"/>
      <c r="M60" s="127"/>
      <c r="N60" s="127"/>
      <c r="O60" s="127"/>
      <c r="P60" s="127"/>
      <c r="Q60" s="127"/>
    </row>
    <row r="61" spans="1:17" s="131" customFormat="1" ht="10.5" x14ac:dyDescent="0.2">
      <c r="A61" s="127"/>
      <c r="B61" s="130" t="s">
        <v>79</v>
      </c>
      <c r="C61" s="129"/>
      <c r="D61" s="128"/>
      <c r="E61" s="129"/>
      <c r="F61" s="132" t="s">
        <v>80</v>
      </c>
      <c r="G61" s="130"/>
      <c r="H61" s="125"/>
      <c r="I61" s="127"/>
      <c r="J61" s="127"/>
      <c r="K61" s="127"/>
      <c r="L61" s="127"/>
      <c r="M61" s="127"/>
      <c r="N61" s="127"/>
      <c r="O61" s="127"/>
      <c r="P61" s="127"/>
      <c r="Q61" s="127"/>
    </row>
    <row r="62" spans="1:17" s="131" customFormat="1" ht="10.5" x14ac:dyDescent="0.2">
      <c r="A62" s="127"/>
      <c r="B62" s="128" t="s">
        <v>81</v>
      </c>
      <c r="C62" s="129"/>
      <c r="D62" s="128"/>
      <c r="E62" s="129"/>
      <c r="F62" s="130" t="s">
        <v>82</v>
      </c>
      <c r="G62" s="130"/>
      <c r="H62" s="125"/>
      <c r="I62" s="127"/>
      <c r="J62" s="127"/>
      <c r="K62" s="127"/>
      <c r="L62" s="127"/>
      <c r="M62" s="127"/>
      <c r="N62" s="127"/>
      <c r="O62" s="127"/>
      <c r="P62" s="127"/>
      <c r="Q62" s="127"/>
    </row>
    <row r="63" spans="1:17" s="131" customFormat="1" ht="10.5" x14ac:dyDescent="0.2">
      <c r="A63" s="127"/>
      <c r="B63" s="128" t="s">
        <v>83</v>
      </c>
      <c r="C63" s="129"/>
      <c r="D63" s="128"/>
      <c r="E63" s="129"/>
      <c r="F63" s="132" t="s">
        <v>84</v>
      </c>
      <c r="G63" s="130"/>
      <c r="H63" s="125"/>
      <c r="I63" s="127"/>
      <c r="J63" s="127"/>
      <c r="K63" s="127"/>
      <c r="L63" s="127"/>
      <c r="M63" s="127"/>
      <c r="N63" s="127"/>
      <c r="O63" s="127"/>
      <c r="P63" s="127"/>
      <c r="Q63" s="127"/>
    </row>
    <row r="64" spans="1:17" s="131" customFormat="1" ht="10.5" x14ac:dyDescent="0.2">
      <c r="A64" s="127"/>
      <c r="B64" s="128" t="s">
        <v>85</v>
      </c>
      <c r="C64" s="129"/>
      <c r="D64" s="128"/>
      <c r="E64" s="129"/>
      <c r="F64" s="131" t="s">
        <v>86</v>
      </c>
      <c r="H64" s="125"/>
      <c r="I64" s="127"/>
      <c r="J64" s="127"/>
      <c r="K64" s="127"/>
      <c r="L64" s="127"/>
      <c r="M64" s="127"/>
      <c r="N64" s="127"/>
      <c r="O64" s="127"/>
      <c r="P64" s="127"/>
      <c r="Q64" s="127"/>
    </row>
    <row r="65" spans="1:17" s="131" customFormat="1" ht="10.5" x14ac:dyDescent="0.2">
      <c r="A65" s="127"/>
      <c r="B65" s="128"/>
      <c r="C65" s="129"/>
      <c r="D65" s="128"/>
      <c r="E65" s="129"/>
      <c r="F65" s="177"/>
      <c r="G65" s="177"/>
      <c r="H65" s="125"/>
      <c r="I65" s="127"/>
      <c r="J65" s="127"/>
      <c r="K65" s="127"/>
      <c r="L65" s="127"/>
      <c r="M65" s="127"/>
      <c r="N65" s="127"/>
      <c r="O65" s="127"/>
      <c r="P65" s="127"/>
      <c r="Q65" s="127"/>
    </row>
    <row r="66" spans="1:17" s="131" customFormat="1" ht="10.5" x14ac:dyDescent="0.2">
      <c r="A66" s="127"/>
      <c r="B66" s="128"/>
      <c r="C66" s="129"/>
      <c r="D66" s="128"/>
      <c r="E66" s="129"/>
      <c r="F66" s="32"/>
      <c r="G66" s="133" t="s">
        <v>87</v>
      </c>
      <c r="H66" s="125"/>
      <c r="I66" s="127"/>
      <c r="J66" s="127"/>
      <c r="K66" s="127"/>
      <c r="L66" s="127"/>
      <c r="M66" s="127"/>
      <c r="N66" s="127"/>
      <c r="O66" s="127"/>
      <c r="P66" s="127"/>
      <c r="Q66" s="127"/>
    </row>
    <row r="67" spans="1:17" ht="8.25" customHeight="1" x14ac:dyDescent="0.2">
      <c r="A67" s="134"/>
      <c r="B67" s="135"/>
      <c r="C67" s="135"/>
      <c r="D67" s="135"/>
      <c r="E67" s="136"/>
      <c r="F67" s="136"/>
      <c r="G67" s="136"/>
      <c r="H67" s="125"/>
    </row>
    <row r="68" spans="1:17" x14ac:dyDescent="0.2">
      <c r="A68" s="73"/>
      <c r="B68" s="74"/>
      <c r="C68" s="74"/>
      <c r="D68" s="74"/>
      <c r="E68" s="137"/>
      <c r="F68" s="74"/>
      <c r="G68" s="74"/>
      <c r="H68" s="125"/>
    </row>
    <row r="69" spans="1:17" x14ac:dyDescent="0.2">
      <c r="A69" s="138"/>
      <c r="B69" s="74"/>
      <c r="C69" s="74"/>
      <c r="D69" s="74"/>
      <c r="E69" s="137"/>
      <c r="F69" s="74"/>
      <c r="G69" s="74"/>
      <c r="H69" s="125"/>
    </row>
    <row r="70" spans="1:17" ht="12" customHeight="1" x14ac:dyDescent="0.2">
      <c r="A70" s="73"/>
      <c r="B70" s="74"/>
      <c r="C70" s="74"/>
      <c r="D70" s="74"/>
      <c r="E70" s="137"/>
      <c r="F70" s="74"/>
      <c r="G70" s="74"/>
      <c r="H70" s="125"/>
    </row>
    <row r="71" spans="1:17" ht="15.75" customHeight="1" x14ac:dyDescent="0.2">
      <c r="A71" s="73"/>
      <c r="B71" s="74"/>
      <c r="C71" s="74"/>
      <c r="D71" s="74"/>
      <c r="E71" s="137"/>
      <c r="F71" s="74"/>
      <c r="G71" s="74"/>
      <c r="H71" s="125"/>
    </row>
    <row r="72" spans="1:17" ht="12" customHeight="1" x14ac:dyDescent="0.2">
      <c r="A72" s="134"/>
      <c r="B72" s="74"/>
      <c r="C72" s="74"/>
      <c r="D72" s="74"/>
      <c r="E72" s="137"/>
      <c r="F72" s="74"/>
      <c r="G72" s="74"/>
      <c r="H72" s="125"/>
    </row>
    <row r="73" spans="1:17" x14ac:dyDescent="0.2">
      <c r="A73" s="73"/>
      <c r="B73" s="74"/>
      <c r="C73" s="74"/>
      <c r="D73" s="74"/>
      <c r="E73" s="137"/>
      <c r="F73" s="74"/>
      <c r="G73" s="74"/>
      <c r="H73" s="125"/>
    </row>
    <row r="74" spans="1:17" x14ac:dyDescent="0.2">
      <c r="A74" s="73"/>
      <c r="B74" s="74"/>
      <c r="C74" s="76"/>
      <c r="D74" s="74"/>
      <c r="E74" s="137"/>
      <c r="F74" s="139" t="s">
        <v>88</v>
      </c>
      <c r="G74" s="139" t="s">
        <v>89</v>
      </c>
      <c r="H74" s="139" t="s">
        <v>90</v>
      </c>
      <c r="I74" s="139" t="s">
        <v>91</v>
      </c>
    </row>
    <row r="75" spans="1:17" x14ac:dyDescent="0.2">
      <c r="A75" s="73"/>
      <c r="B75" s="74"/>
      <c r="C75" s="140" t="s">
        <v>92</v>
      </c>
      <c r="D75" s="141"/>
      <c r="E75" s="142"/>
      <c r="F75" s="143"/>
      <c r="G75" s="143"/>
      <c r="H75" s="143"/>
      <c r="I75" s="139" t="s">
        <v>93</v>
      </c>
    </row>
    <row r="76" spans="1:17" x14ac:dyDescent="0.2">
      <c r="A76" s="73"/>
      <c r="B76" s="74"/>
      <c r="C76" s="140" t="s">
        <v>94</v>
      </c>
      <c r="D76" s="141"/>
      <c r="E76" s="142"/>
      <c r="F76" s="139" t="s">
        <v>95</v>
      </c>
      <c r="G76" s="139" t="s">
        <v>95</v>
      </c>
      <c r="H76" s="143"/>
      <c r="I76" s="139" t="s">
        <v>95</v>
      </c>
    </row>
    <row r="77" spans="1:17" x14ac:dyDescent="0.2">
      <c r="A77" s="73"/>
      <c r="B77" s="74"/>
      <c r="C77" s="140" t="s">
        <v>96</v>
      </c>
      <c r="D77" s="141"/>
      <c r="E77" s="142"/>
      <c r="F77" s="139" t="s">
        <v>95</v>
      </c>
      <c r="G77" s="139" t="s">
        <v>95</v>
      </c>
      <c r="H77" s="143"/>
      <c r="I77" s="139" t="s">
        <v>95</v>
      </c>
    </row>
    <row r="78" spans="1:17" ht="13.5" customHeight="1" x14ac:dyDescent="0.2">
      <c r="A78" s="73"/>
      <c r="B78" s="74"/>
      <c r="C78" s="140" t="s">
        <v>97</v>
      </c>
      <c r="D78" s="141"/>
      <c r="E78" s="142"/>
      <c r="F78" s="139" t="s">
        <v>95</v>
      </c>
      <c r="G78" s="139" t="s">
        <v>95</v>
      </c>
      <c r="H78" s="139" t="s">
        <v>95</v>
      </c>
      <c r="I78" s="139" t="s">
        <v>95</v>
      </c>
    </row>
    <row r="79" spans="1:17" ht="13.5" customHeight="1" x14ac:dyDescent="0.2">
      <c r="A79" s="73"/>
      <c r="B79" s="74"/>
      <c r="C79" s="140" t="s">
        <v>98</v>
      </c>
      <c r="D79" s="141"/>
      <c r="E79" s="142"/>
      <c r="F79" s="139" t="s">
        <v>99</v>
      </c>
      <c r="G79" s="139" t="s">
        <v>99</v>
      </c>
      <c r="H79" s="139" t="s">
        <v>99</v>
      </c>
      <c r="I79" s="139" t="s">
        <v>99</v>
      </c>
      <c r="J79" s="76" t="s">
        <v>13</v>
      </c>
    </row>
    <row r="80" spans="1:17" ht="13.5" customHeight="1" x14ac:dyDescent="0.2">
      <c r="A80" s="73"/>
      <c r="B80" s="74"/>
      <c r="C80" s="140" t="s">
        <v>100</v>
      </c>
      <c r="D80" s="141"/>
      <c r="E80" s="142"/>
      <c r="F80" s="139" t="s">
        <v>93</v>
      </c>
      <c r="G80" s="143"/>
      <c r="H80" s="143"/>
      <c r="I80" s="139" t="s">
        <v>99</v>
      </c>
      <c r="J80" s="76" t="s">
        <v>13</v>
      </c>
    </row>
    <row r="81" spans="1:10" x14ac:dyDescent="0.2">
      <c r="A81" s="73"/>
      <c r="B81" s="74"/>
      <c r="C81" s="140" t="s">
        <v>101</v>
      </c>
      <c r="D81" s="141"/>
      <c r="E81" s="142"/>
      <c r="F81" s="139" t="s">
        <v>93</v>
      </c>
      <c r="G81" s="139" t="s">
        <v>93</v>
      </c>
      <c r="H81" s="143"/>
      <c r="I81" s="139" t="s">
        <v>93</v>
      </c>
    </row>
    <row r="82" spans="1:10" x14ac:dyDescent="0.2">
      <c r="A82" s="73"/>
      <c r="B82" s="74"/>
      <c r="C82" s="140" t="s">
        <v>102</v>
      </c>
      <c r="D82" s="141"/>
      <c r="E82" s="142"/>
      <c r="F82" s="139" t="s">
        <v>93</v>
      </c>
      <c r="G82" s="139" t="s">
        <v>93</v>
      </c>
      <c r="H82" s="143"/>
      <c r="I82" s="139" t="s">
        <v>93</v>
      </c>
    </row>
    <row r="83" spans="1:10" x14ac:dyDescent="0.2">
      <c r="A83" s="73"/>
      <c r="B83" s="74"/>
      <c r="C83" s="140" t="s">
        <v>103</v>
      </c>
      <c r="D83" s="141"/>
      <c r="E83" s="142"/>
      <c r="F83" s="139" t="s">
        <v>93</v>
      </c>
      <c r="G83" s="139" t="s">
        <v>93</v>
      </c>
      <c r="H83" s="143"/>
      <c r="I83" s="139" t="s">
        <v>93</v>
      </c>
    </row>
    <row r="84" spans="1:10" x14ac:dyDescent="0.2">
      <c r="A84" s="73"/>
      <c r="B84" s="74"/>
      <c r="C84" s="140" t="s">
        <v>104</v>
      </c>
      <c r="D84" s="141"/>
      <c r="E84" s="142"/>
      <c r="F84" s="139" t="s">
        <v>93</v>
      </c>
      <c r="G84" s="139" t="s">
        <v>93</v>
      </c>
      <c r="H84" s="143"/>
      <c r="I84" s="139" t="s">
        <v>93</v>
      </c>
    </row>
    <row r="85" spans="1:10" x14ac:dyDescent="0.2">
      <c r="A85" s="73"/>
      <c r="B85" s="74"/>
      <c r="C85" s="140" t="s">
        <v>105</v>
      </c>
      <c r="D85" s="141"/>
      <c r="E85" s="142"/>
      <c r="F85" s="139" t="s">
        <v>93</v>
      </c>
      <c r="G85" s="139" t="s">
        <v>93</v>
      </c>
      <c r="H85" s="143"/>
      <c r="I85" s="139" t="s">
        <v>93</v>
      </c>
    </row>
    <row r="86" spans="1:10" x14ac:dyDescent="0.2">
      <c r="A86" s="73"/>
      <c r="B86" s="74"/>
      <c r="C86" s="140" t="s">
        <v>106</v>
      </c>
      <c r="D86" s="141"/>
      <c r="E86" s="142"/>
      <c r="F86" s="139" t="s">
        <v>93</v>
      </c>
      <c r="G86" s="139" t="s">
        <v>93</v>
      </c>
      <c r="H86" s="143"/>
      <c r="I86" s="139" t="s">
        <v>93</v>
      </c>
    </row>
    <row r="87" spans="1:10" x14ac:dyDescent="0.2">
      <c r="A87" s="73"/>
      <c r="B87" s="74"/>
      <c r="C87" s="140" t="s">
        <v>107</v>
      </c>
      <c r="D87" s="141"/>
      <c r="E87" s="142"/>
      <c r="F87" s="139" t="s">
        <v>93</v>
      </c>
      <c r="G87" s="139" t="s">
        <v>93</v>
      </c>
      <c r="H87" s="139" t="s">
        <v>108</v>
      </c>
      <c r="I87" s="139" t="s">
        <v>93</v>
      </c>
      <c r="J87" s="76" t="s">
        <v>13</v>
      </c>
    </row>
    <row r="88" spans="1:10" x14ac:dyDescent="0.2">
      <c r="A88" s="73"/>
      <c r="B88" s="74"/>
      <c r="C88" s="140" t="s">
        <v>109</v>
      </c>
      <c r="D88" s="141"/>
      <c r="E88" s="142"/>
      <c r="F88" s="139" t="s">
        <v>93</v>
      </c>
      <c r="G88" s="143"/>
      <c r="H88" s="139" t="s">
        <v>99</v>
      </c>
      <c r="I88" s="139" t="s">
        <v>99</v>
      </c>
      <c r="J88" s="76" t="s">
        <v>13</v>
      </c>
    </row>
    <row r="89" spans="1:10" x14ac:dyDescent="0.2">
      <c r="A89" s="73"/>
      <c r="B89" s="74"/>
      <c r="C89" s="140" t="s">
        <v>110</v>
      </c>
      <c r="D89" s="141"/>
      <c r="E89" s="142"/>
      <c r="F89" s="139" t="s">
        <v>95</v>
      </c>
      <c r="G89" s="143"/>
      <c r="H89" s="139" t="s">
        <v>111</v>
      </c>
      <c r="I89" s="139" t="s">
        <v>111</v>
      </c>
    </row>
    <row r="90" spans="1:10" x14ac:dyDescent="0.2">
      <c r="A90" s="73"/>
      <c r="B90" s="74"/>
      <c r="C90" s="74"/>
      <c r="D90" s="74"/>
      <c r="E90" s="137"/>
      <c r="F90" s="74"/>
      <c r="G90" s="74"/>
      <c r="H90" s="125"/>
    </row>
    <row r="91" spans="1:10" x14ac:dyDescent="0.2">
      <c r="A91" s="73"/>
      <c r="B91" s="74"/>
      <c r="C91" s="74"/>
      <c r="D91" s="74"/>
      <c r="E91" s="137"/>
      <c r="F91" s="74"/>
      <c r="G91" s="74"/>
      <c r="H91" s="125"/>
    </row>
    <row r="92" spans="1:10" x14ac:dyDescent="0.2">
      <c r="A92" s="73"/>
      <c r="B92" s="74"/>
      <c r="C92" s="74"/>
      <c r="D92" s="74"/>
      <c r="E92" s="137"/>
      <c r="F92" s="74"/>
      <c r="G92" s="74"/>
      <c r="H92" s="125"/>
    </row>
    <row r="93" spans="1:10" x14ac:dyDescent="0.2">
      <c r="A93" s="73"/>
      <c r="B93" s="74"/>
      <c r="C93" s="74"/>
      <c r="D93" s="74"/>
      <c r="E93" s="137"/>
      <c r="F93" s="74"/>
      <c r="G93" s="74"/>
      <c r="H93" s="125"/>
    </row>
    <row r="94" spans="1:10" x14ac:dyDescent="0.2">
      <c r="A94" s="73"/>
      <c r="B94" s="74"/>
      <c r="C94" s="74"/>
      <c r="D94" s="74"/>
      <c r="E94" s="137"/>
      <c r="F94" s="74"/>
      <c r="G94" s="74"/>
      <c r="H94" s="125"/>
    </row>
    <row r="95" spans="1:10" x14ac:dyDescent="0.2">
      <c r="A95" s="73"/>
      <c r="B95" s="74"/>
      <c r="C95" s="74"/>
      <c r="D95" s="74"/>
      <c r="E95" s="137"/>
      <c r="F95" s="74"/>
      <c r="G95" s="74"/>
      <c r="H95" s="125"/>
    </row>
    <row r="96" spans="1:10" x14ac:dyDescent="0.2">
      <c r="A96" s="73"/>
      <c r="B96" s="74"/>
      <c r="C96" s="74"/>
      <c r="D96" s="74"/>
      <c r="E96" s="137"/>
      <c r="F96" s="74"/>
      <c r="G96" s="74"/>
      <c r="H96" s="125"/>
    </row>
    <row r="97" spans="1:8" x14ac:dyDescent="0.2">
      <c r="A97" s="73"/>
      <c r="B97" s="74"/>
      <c r="C97" s="74"/>
      <c r="D97" s="74"/>
      <c r="E97" s="137"/>
      <c r="F97" s="74"/>
      <c r="G97" s="74"/>
      <c r="H97" s="125"/>
    </row>
    <row r="98" spans="1:8" x14ac:dyDescent="0.2">
      <c r="A98" s="73"/>
      <c r="B98" s="74"/>
      <c r="C98" s="74"/>
      <c r="D98" s="74"/>
      <c r="E98" s="137"/>
      <c r="F98" s="74"/>
      <c r="G98" s="74"/>
      <c r="H98" s="125"/>
    </row>
    <row r="99" spans="1:8" x14ac:dyDescent="0.2">
      <c r="A99" s="73"/>
      <c r="B99" s="74"/>
      <c r="C99" s="74"/>
      <c r="D99" s="74"/>
      <c r="E99" s="137"/>
      <c r="F99" s="74"/>
      <c r="G99" s="74"/>
      <c r="H99" s="125"/>
    </row>
    <row r="100" spans="1:8" x14ac:dyDescent="0.2">
      <c r="A100" s="73"/>
      <c r="B100" s="74"/>
      <c r="C100" s="74"/>
      <c r="D100" s="74"/>
      <c r="E100" s="137"/>
      <c r="F100" s="74"/>
      <c r="G100" s="74"/>
      <c r="H100" s="125"/>
    </row>
    <row r="101" spans="1:8" x14ac:dyDescent="0.2">
      <c r="A101" s="73"/>
      <c r="B101" s="74"/>
      <c r="C101" s="74"/>
      <c r="D101" s="74"/>
      <c r="E101" s="137"/>
      <c r="F101" s="74"/>
      <c r="G101" s="74"/>
      <c r="H101" s="125"/>
    </row>
    <row r="102" spans="1:8" x14ac:dyDescent="0.2">
      <c r="A102" s="73"/>
      <c r="B102" s="74"/>
      <c r="C102" s="74"/>
      <c r="D102" s="74"/>
      <c r="E102" s="137"/>
      <c r="F102" s="74"/>
      <c r="G102" s="74"/>
      <c r="H102" s="125"/>
    </row>
    <row r="103" spans="1:8" x14ac:dyDescent="0.2">
      <c r="A103" s="73"/>
      <c r="B103" s="74"/>
      <c r="C103" s="74"/>
      <c r="D103" s="74"/>
      <c r="E103" s="137"/>
      <c r="F103" s="74"/>
      <c r="G103" s="74"/>
      <c r="H103" s="125"/>
    </row>
    <row r="104" spans="1:8" x14ac:dyDescent="0.2">
      <c r="A104" s="73"/>
      <c r="B104" s="74"/>
      <c r="C104" s="74"/>
      <c r="D104" s="74"/>
      <c r="E104" s="137"/>
      <c r="F104" s="74"/>
      <c r="G104" s="74"/>
      <c r="H104" s="125"/>
    </row>
    <row r="105" spans="1:8" x14ac:dyDescent="0.2">
      <c r="A105" s="73"/>
      <c r="B105" s="74"/>
      <c r="C105" s="74"/>
      <c r="D105" s="74"/>
      <c r="E105" s="137"/>
      <c r="F105" s="74"/>
      <c r="G105" s="74"/>
      <c r="H105" s="125"/>
    </row>
    <row r="106" spans="1:8" x14ac:dyDescent="0.2">
      <c r="A106" s="73"/>
      <c r="B106" s="74"/>
      <c r="C106" s="74"/>
      <c r="D106" s="74"/>
      <c r="E106" s="137"/>
      <c r="F106" s="74"/>
      <c r="G106" s="74"/>
      <c r="H106" s="125"/>
    </row>
    <row r="107" spans="1:8" x14ac:dyDescent="0.2">
      <c r="A107" s="73"/>
      <c r="B107" s="74"/>
      <c r="C107" s="74"/>
      <c r="D107" s="74"/>
      <c r="E107" s="137"/>
      <c r="F107" s="74"/>
      <c r="G107" s="74"/>
      <c r="H107" s="125"/>
    </row>
    <row r="108" spans="1:8" x14ac:dyDescent="0.2">
      <c r="A108" s="73"/>
      <c r="B108" s="74"/>
      <c r="C108" s="74"/>
      <c r="D108" s="74"/>
      <c r="E108" s="137"/>
      <c r="F108" s="74"/>
      <c r="G108" s="74"/>
      <c r="H108" s="125"/>
    </row>
    <row r="109" spans="1:8" x14ac:dyDescent="0.2">
      <c r="A109" s="73"/>
      <c r="B109" s="74"/>
      <c r="C109" s="74"/>
      <c r="D109" s="74"/>
      <c r="E109" s="137"/>
      <c r="F109" s="74"/>
      <c r="G109" s="74"/>
      <c r="H109" s="125"/>
    </row>
    <row r="110" spans="1:8" x14ac:dyDescent="0.2">
      <c r="A110" s="73"/>
      <c r="B110" s="74"/>
      <c r="C110" s="74"/>
      <c r="D110" s="74"/>
      <c r="E110" s="137"/>
      <c r="F110" s="74"/>
      <c r="G110" s="74"/>
      <c r="H110" s="125"/>
    </row>
    <row r="111" spans="1:8" x14ac:dyDescent="0.2">
      <c r="A111" s="73"/>
      <c r="B111" s="74"/>
      <c r="C111" s="74"/>
      <c r="D111" s="74"/>
      <c r="E111" s="137"/>
      <c r="F111" s="74"/>
      <c r="G111" s="74"/>
      <c r="H111" s="125"/>
    </row>
    <row r="112" spans="1:8" x14ac:dyDescent="0.2">
      <c r="A112" s="73"/>
      <c r="B112" s="74"/>
      <c r="C112" s="74"/>
      <c r="D112" s="74"/>
      <c r="E112" s="137"/>
      <c r="F112" s="74"/>
      <c r="G112" s="74"/>
      <c r="H112" s="125"/>
    </row>
    <row r="113" spans="1:8" x14ac:dyDescent="0.2">
      <c r="A113" s="73"/>
      <c r="B113" s="74"/>
      <c r="C113" s="74"/>
      <c r="D113" s="74"/>
      <c r="E113" s="137"/>
      <c r="F113" s="74"/>
      <c r="G113" s="74"/>
      <c r="H113" s="125"/>
    </row>
    <row r="114" spans="1:8" x14ac:dyDescent="0.2">
      <c r="A114" s="73"/>
      <c r="B114" s="74"/>
      <c r="C114" s="74"/>
      <c r="D114" s="74"/>
      <c r="E114" s="137"/>
      <c r="F114" s="74"/>
      <c r="G114" s="74"/>
      <c r="H114" s="125"/>
    </row>
    <row r="115" spans="1:8" x14ac:dyDescent="0.2">
      <c r="A115" s="73"/>
      <c r="B115" s="74"/>
      <c r="C115" s="74"/>
      <c r="D115" s="74"/>
      <c r="E115" s="137"/>
      <c r="F115" s="74"/>
      <c r="G115" s="74"/>
      <c r="H115" s="125"/>
    </row>
    <row r="116" spans="1:8" x14ac:dyDescent="0.2">
      <c r="A116" s="73"/>
      <c r="B116" s="74"/>
      <c r="C116" s="74"/>
      <c r="D116" s="74"/>
      <c r="E116" s="137"/>
      <c r="F116" s="74"/>
      <c r="G116" s="74"/>
      <c r="H116" s="125"/>
    </row>
    <row r="117" spans="1:8" x14ac:dyDescent="0.2">
      <c r="A117" s="73"/>
      <c r="B117" s="74"/>
      <c r="C117" s="74"/>
      <c r="D117" s="74"/>
      <c r="E117" s="137"/>
      <c r="F117" s="74"/>
      <c r="G117" s="74"/>
      <c r="H117" s="125"/>
    </row>
    <row r="118" spans="1:8" x14ac:dyDescent="0.2">
      <c r="A118" s="73"/>
      <c r="B118" s="74"/>
      <c r="C118" s="74"/>
      <c r="D118" s="74"/>
      <c r="E118" s="137"/>
      <c r="F118" s="74"/>
      <c r="G118" s="74"/>
      <c r="H118" s="125"/>
    </row>
    <row r="119" spans="1:8" x14ac:dyDescent="0.2">
      <c r="A119" s="73"/>
      <c r="B119" s="74"/>
      <c r="C119" s="74"/>
      <c r="D119" s="74"/>
      <c r="E119" s="137"/>
      <c r="F119" s="74"/>
      <c r="G119" s="74"/>
      <c r="H119" s="125"/>
    </row>
    <row r="120" spans="1:8" x14ac:dyDescent="0.2">
      <c r="A120" s="73"/>
      <c r="B120" s="74"/>
      <c r="C120" s="74"/>
      <c r="D120" s="74"/>
      <c r="E120" s="137"/>
      <c r="F120" s="74"/>
      <c r="G120" s="74"/>
      <c r="H120" s="125"/>
    </row>
    <row r="121" spans="1:8" x14ac:dyDescent="0.2">
      <c r="A121" s="73"/>
      <c r="B121" s="74"/>
      <c r="C121" s="74"/>
      <c r="D121" s="74"/>
      <c r="E121" s="137"/>
      <c r="F121" s="74"/>
      <c r="G121" s="74"/>
      <c r="H121" s="125"/>
    </row>
    <row r="122" spans="1:8" x14ac:dyDescent="0.2">
      <c r="A122" s="73"/>
      <c r="B122" s="74"/>
      <c r="C122" s="74"/>
      <c r="D122" s="74"/>
      <c r="E122" s="137"/>
      <c r="F122" s="74"/>
      <c r="G122" s="74"/>
      <c r="H122" s="125"/>
    </row>
    <row r="123" spans="1:8" x14ac:dyDescent="0.2">
      <c r="A123" s="73"/>
      <c r="B123" s="74"/>
      <c r="C123" s="74"/>
      <c r="D123" s="74"/>
      <c r="E123" s="137"/>
      <c r="F123" s="74"/>
      <c r="G123" s="74"/>
      <c r="H123" s="125"/>
    </row>
    <row r="124" spans="1:8" x14ac:dyDescent="0.2">
      <c r="A124" s="73"/>
      <c r="B124" s="74"/>
      <c r="C124" s="74"/>
      <c r="D124" s="74"/>
      <c r="E124" s="137"/>
      <c r="F124" s="74"/>
      <c r="G124" s="74"/>
      <c r="H124" s="125"/>
    </row>
    <row r="125" spans="1:8" x14ac:dyDescent="0.2">
      <c r="A125" s="73"/>
      <c r="B125" s="74"/>
      <c r="C125" s="74"/>
      <c r="D125" s="74"/>
      <c r="E125" s="137"/>
      <c r="F125" s="74"/>
      <c r="G125" s="74"/>
      <c r="H125" s="125"/>
    </row>
    <row r="126" spans="1:8" x14ac:dyDescent="0.2">
      <c r="A126" s="73"/>
      <c r="B126" s="74"/>
      <c r="C126" s="74"/>
      <c r="D126" s="74"/>
      <c r="E126" s="137"/>
      <c r="F126" s="74"/>
      <c r="G126" s="74"/>
      <c r="H126" s="125"/>
    </row>
    <row r="127" spans="1:8" x14ac:dyDescent="0.2">
      <c r="A127" s="73"/>
      <c r="B127" s="74"/>
      <c r="C127" s="74"/>
      <c r="D127" s="74"/>
      <c r="E127" s="137"/>
      <c r="F127" s="74"/>
      <c r="G127" s="74"/>
      <c r="H127" s="125"/>
    </row>
    <row r="128" spans="1:8" x14ac:dyDescent="0.2">
      <c r="A128" s="73"/>
      <c r="B128" s="74"/>
      <c r="C128" s="74"/>
      <c r="D128" s="74"/>
      <c r="E128" s="137"/>
      <c r="F128" s="74"/>
      <c r="G128" s="74"/>
      <c r="H128" s="125"/>
    </row>
    <row r="129" spans="1:8" x14ac:dyDescent="0.2">
      <c r="A129" s="73"/>
      <c r="B129" s="74"/>
      <c r="C129" s="74"/>
      <c r="D129" s="74"/>
      <c r="E129" s="137"/>
      <c r="F129" s="74"/>
      <c r="G129" s="74"/>
      <c r="H129" s="125"/>
    </row>
    <row r="130" spans="1:8" x14ac:dyDescent="0.2">
      <c r="A130" s="73"/>
      <c r="B130" s="74"/>
      <c r="C130" s="74"/>
      <c r="D130" s="74"/>
      <c r="E130" s="137"/>
      <c r="F130" s="74"/>
      <c r="G130" s="74"/>
      <c r="H130" s="125"/>
    </row>
    <row r="131" spans="1:8" x14ac:dyDescent="0.2">
      <c r="A131" s="73"/>
      <c r="B131" s="74"/>
      <c r="C131" s="74"/>
      <c r="D131" s="74"/>
      <c r="E131" s="137"/>
      <c r="F131" s="74"/>
      <c r="G131" s="74"/>
      <c r="H131" s="125"/>
    </row>
    <row r="132" spans="1:8" x14ac:dyDescent="0.2">
      <c r="A132" s="73"/>
      <c r="B132" s="74"/>
      <c r="C132" s="74"/>
      <c r="D132" s="74"/>
      <c r="E132" s="137"/>
      <c r="F132" s="74"/>
      <c r="G132" s="74"/>
      <c r="H132" s="125"/>
    </row>
    <row r="133" spans="1:8" x14ac:dyDescent="0.2">
      <c r="A133" s="73"/>
      <c r="B133" s="74"/>
      <c r="C133" s="74"/>
      <c r="D133" s="74"/>
      <c r="E133" s="137"/>
      <c r="F133" s="74"/>
      <c r="G133" s="74"/>
      <c r="H133" s="125"/>
    </row>
    <row r="134" spans="1:8" x14ac:dyDescent="0.2">
      <c r="A134" s="73"/>
      <c r="B134" s="74"/>
      <c r="C134" s="74"/>
      <c r="D134" s="74"/>
      <c r="E134" s="137"/>
      <c r="F134" s="74"/>
      <c r="G134" s="74"/>
      <c r="H134" s="125"/>
    </row>
    <row r="135" spans="1:8" x14ac:dyDescent="0.2">
      <c r="A135" s="73"/>
      <c r="B135" s="74"/>
      <c r="C135" s="74"/>
      <c r="D135" s="74"/>
      <c r="E135" s="137"/>
      <c r="F135" s="74"/>
      <c r="G135" s="74"/>
      <c r="H135" s="125"/>
    </row>
    <row r="136" spans="1:8" x14ac:dyDescent="0.2">
      <c r="A136" s="73"/>
      <c r="B136" s="74"/>
      <c r="C136" s="74"/>
      <c r="D136" s="74"/>
      <c r="E136" s="137"/>
      <c r="F136" s="74"/>
      <c r="G136" s="74"/>
      <c r="H136" s="125"/>
    </row>
    <row r="137" spans="1:8" x14ac:dyDescent="0.2">
      <c r="A137" s="73"/>
      <c r="B137" s="74"/>
      <c r="C137" s="74"/>
      <c r="D137" s="74"/>
      <c r="E137" s="137"/>
      <c r="F137" s="74"/>
      <c r="G137" s="74"/>
      <c r="H137" s="125"/>
    </row>
    <row r="138" spans="1:8" x14ac:dyDescent="0.2">
      <c r="A138" s="73"/>
      <c r="B138" s="74"/>
      <c r="C138" s="74"/>
      <c r="D138" s="74"/>
      <c r="E138" s="137"/>
      <c r="F138" s="74"/>
      <c r="G138" s="74"/>
      <c r="H138" s="125"/>
    </row>
    <row r="139" spans="1:8" x14ac:dyDescent="0.2">
      <c r="A139" s="73"/>
      <c r="B139" s="74"/>
      <c r="C139" s="74"/>
      <c r="D139" s="74"/>
      <c r="E139" s="137"/>
      <c r="F139" s="74"/>
      <c r="G139" s="74"/>
      <c r="H139" s="125"/>
    </row>
    <row r="140" spans="1:8" x14ac:dyDescent="0.2">
      <c r="A140" s="73"/>
      <c r="B140" s="74"/>
      <c r="C140" s="74"/>
      <c r="D140" s="74"/>
      <c r="E140" s="137"/>
      <c r="F140" s="74"/>
      <c r="G140" s="74"/>
      <c r="H140" s="125"/>
    </row>
    <row r="141" spans="1:8" x14ac:dyDescent="0.2">
      <c r="A141" s="73"/>
      <c r="B141" s="74"/>
      <c r="C141" s="74"/>
      <c r="D141" s="74"/>
      <c r="E141" s="74"/>
      <c r="F141" s="74"/>
      <c r="G141" s="74"/>
      <c r="H141" s="125"/>
    </row>
    <row r="142" spans="1:8" x14ac:dyDescent="0.2">
      <c r="A142" s="73"/>
      <c r="B142" s="74"/>
      <c r="C142" s="74"/>
      <c r="D142" s="74"/>
      <c r="E142" s="74"/>
      <c r="F142" s="74"/>
      <c r="G142" s="74"/>
      <c r="H142" s="125"/>
    </row>
    <row r="143" spans="1:8" x14ac:dyDescent="0.2">
      <c r="A143" s="73"/>
      <c r="B143" s="74"/>
      <c r="C143" s="74"/>
      <c r="D143" s="74"/>
      <c r="E143" s="74"/>
      <c r="F143" s="74"/>
      <c r="G143" s="74"/>
      <c r="H143" s="125"/>
    </row>
    <row r="144" spans="1:8" x14ac:dyDescent="0.2">
      <c r="A144" s="73"/>
      <c r="B144" s="74"/>
      <c r="C144" s="74"/>
      <c r="D144" s="74"/>
      <c r="E144" s="74"/>
      <c r="F144" s="74"/>
      <c r="G144" s="74"/>
      <c r="H144" s="125"/>
    </row>
    <row r="145" spans="1:8" x14ac:dyDescent="0.2">
      <c r="A145" s="73"/>
      <c r="B145" s="74"/>
      <c r="C145" s="74"/>
      <c r="D145" s="74"/>
      <c r="E145" s="74"/>
      <c r="F145" s="74"/>
      <c r="G145" s="74"/>
      <c r="H145" s="125"/>
    </row>
    <row r="146" spans="1:8" x14ac:dyDescent="0.2">
      <c r="A146" s="73"/>
      <c r="B146" s="74"/>
      <c r="C146" s="74"/>
      <c r="D146" s="74"/>
      <c r="E146" s="74"/>
      <c r="F146" s="74"/>
      <c r="G146" s="74"/>
      <c r="H146" s="125"/>
    </row>
    <row r="147" spans="1:8" x14ac:dyDescent="0.2">
      <c r="A147" s="73"/>
      <c r="B147" s="74"/>
      <c r="C147" s="74"/>
      <c r="D147" s="74"/>
      <c r="E147" s="74"/>
      <c r="F147" s="74"/>
      <c r="G147" s="74"/>
      <c r="H147" s="125"/>
    </row>
  </sheetData>
  <sheetProtection sheet="1" insertHyperlinks="0" autoFilter="0" pivotTables="0"/>
  <mergeCells count="4">
    <mergeCell ref="B2:E3"/>
    <mergeCell ref="C4:E4"/>
    <mergeCell ref="C5:E5"/>
    <mergeCell ref="C7:E7"/>
  </mergeCells>
  <dataValidations count="4">
    <dataValidation type="list" allowBlank="1" showInputMessage="1" showErrorMessage="1" sqref="C4:E4" xr:uid="{297D2659-612C-41D3-8E4D-8A1EC48505E7}">
      <formula1>$C$74:$C$89</formula1>
    </dataValidation>
    <dataValidation type="decimal" allowBlank="1" showInputMessage="1" showErrorMessage="1" sqref="E19 E30 E49 E58" xr:uid="{11CED2AB-7727-4845-A795-875EC05D220E}">
      <formula1>-1</formula1>
      <formula2>1</formula2>
    </dataValidation>
    <dataValidation type="decimal" operator="greaterThan" allowBlank="1" showInputMessage="1" showErrorMessage="1" sqref="F45 E56 C10:C15 C21:C26 C32:C36 E51:E54 C51:C54 E21:E26 E32:E36 G3:G6 E17 E28 E47 E10:E15" xr:uid="{0418D97B-D2E6-4963-BF81-12F4B7071990}">
      <formula1>0</formula1>
    </dataValidation>
    <dataValidation type="list" allowBlank="1" showInputMessage="1" showErrorMessage="1" sqref="D10:D15 D21:D26 D32:D36 D51:D54" xr:uid="{ADA63FB5-0BFE-45D2-8514-47695400C755}">
      <formula1>"h, Stk, psch"</formula1>
    </dataValidation>
  </dataValidations>
  <pageMargins left="0.70866141732283472" right="0.39370078740157483" top="0.59055118110236227" bottom="0.23622047244094491" header="0.19685039370078741" footer="0.19685039370078741"/>
  <pageSetup paperSize="9" scale="70" orientation="portrait" horizontalDpi="300" verticalDpi="300"/>
  <headerFooter alignWithMargins="0"/>
  <drawing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11266F-4CCF-448E-9FAF-6A4D5E593D2C}">
  <sheetPr>
    <pageSetUpPr fitToPage="1"/>
  </sheetPr>
  <dimension ref="A1:Q142"/>
  <sheetViews>
    <sheetView workbookViewId="0">
      <selection activeCell="C6" sqref="C6:E6"/>
    </sheetView>
  </sheetViews>
  <sheetFormatPr baseColWidth="10" defaultColWidth="11.42578125" defaultRowHeight="12.75" x14ac:dyDescent="0.2"/>
  <cols>
    <col min="1" max="1" width="2.140625" style="6" customWidth="1"/>
    <col min="2" max="2" width="35.42578125" style="34" customWidth="1"/>
    <col min="3" max="3" width="7.5703125" style="34" customWidth="1"/>
    <col min="4" max="4" width="8" style="34" bestFit="1" customWidth="1"/>
    <col min="5" max="5" width="20" style="34" customWidth="1"/>
    <col min="6" max="6" width="11.7109375" style="34" bestFit="1" customWidth="1"/>
    <col min="7" max="7" width="25.7109375" style="34" bestFit="1" customWidth="1"/>
    <col min="8" max="17" width="11.42578125" style="68" customWidth="1"/>
    <col min="18" max="18" width="11.42578125" style="3" customWidth="1"/>
    <col min="19" max="16384" width="11.42578125" style="3"/>
  </cols>
  <sheetData>
    <row r="1" spans="1:17" ht="4.5" customHeight="1" x14ac:dyDescent="0.2">
      <c r="A1" s="1"/>
      <c r="B1" s="10"/>
      <c r="C1" s="10"/>
      <c r="D1" s="10"/>
      <c r="E1" s="10"/>
      <c r="F1" s="10"/>
      <c r="G1" s="10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ht="15" customHeight="1" x14ac:dyDescent="0.2">
      <c r="A2" s="1"/>
      <c r="B2" s="225" t="s">
        <v>112</v>
      </c>
      <c r="C2" s="226"/>
      <c r="D2" s="226"/>
      <c r="E2" s="226"/>
      <c r="F2" s="227"/>
      <c r="G2" s="227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15" customHeight="1" x14ac:dyDescent="0.2">
      <c r="A3" s="35"/>
      <c r="B3" s="226"/>
      <c r="C3" s="226"/>
      <c r="D3" s="226"/>
      <c r="E3" s="226"/>
      <c r="F3" s="228"/>
      <c r="G3" s="228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ht="15" customHeight="1" x14ac:dyDescent="0.2">
      <c r="A4" s="1"/>
      <c r="B4" s="44" t="s">
        <v>113</v>
      </c>
      <c r="C4" s="229" t="s">
        <v>146</v>
      </c>
      <c r="D4" s="229"/>
      <c r="E4" s="230"/>
      <c r="F4" s="151"/>
      <c r="G4" s="152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ht="15" customHeight="1" x14ac:dyDescent="0.2">
      <c r="A5" s="1"/>
      <c r="B5" s="42" t="s">
        <v>3</v>
      </c>
      <c r="C5" s="231" t="s">
        <v>186</v>
      </c>
      <c r="D5" s="232"/>
      <c r="E5" s="232"/>
      <c r="F5" s="12"/>
      <c r="G5" s="47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ht="79.5" customHeight="1" x14ac:dyDescent="0.2">
      <c r="A6" s="1"/>
      <c r="B6" s="43" t="s">
        <v>4</v>
      </c>
      <c r="C6" s="233" t="s">
        <v>187</v>
      </c>
      <c r="D6" s="234"/>
      <c r="E6" s="235"/>
      <c r="F6" s="20" t="s">
        <v>5</v>
      </c>
      <c r="G6" s="89" t="str">
        <f>Gerät!G7</f>
        <v>[Name des Bieters]</v>
      </c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ht="4.5" customHeight="1" thickBot="1" x14ac:dyDescent="0.25">
      <c r="A7" s="1"/>
      <c r="B7" s="10"/>
      <c r="C7" s="10"/>
      <c r="D7" s="10"/>
      <c r="E7" s="10"/>
      <c r="F7" s="10"/>
      <c r="G7" s="10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ht="15" customHeight="1" x14ac:dyDescent="0.2">
      <c r="A8" s="4">
        <v>1</v>
      </c>
      <c r="B8" s="48" t="s">
        <v>114</v>
      </c>
      <c r="C8" s="13" t="s">
        <v>115</v>
      </c>
      <c r="D8" s="13" t="s">
        <v>116</v>
      </c>
      <c r="E8" s="13" t="s">
        <v>10</v>
      </c>
      <c r="F8" s="13" t="s">
        <v>11</v>
      </c>
      <c r="G8" s="49" t="s">
        <v>12</v>
      </c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 ht="15" customHeight="1" x14ac:dyDescent="0.2">
      <c r="A9" s="4">
        <v>2</v>
      </c>
      <c r="B9" s="50" t="s">
        <v>117</v>
      </c>
      <c r="C9" s="41"/>
      <c r="D9" s="25" t="s">
        <v>108</v>
      </c>
      <c r="E9" s="51"/>
      <c r="F9" s="52">
        <f>E9</f>
        <v>0</v>
      </c>
      <c r="G9" s="53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15" customHeight="1" x14ac:dyDescent="0.2">
      <c r="A10" s="4">
        <v>3</v>
      </c>
      <c r="B10" s="54" t="s">
        <v>118</v>
      </c>
      <c r="C10" s="153"/>
      <c r="D10" s="25" t="s">
        <v>119</v>
      </c>
      <c r="E10" s="52">
        <f>C10*$E$9</f>
        <v>0</v>
      </c>
      <c r="F10" s="52">
        <f>E10</f>
        <v>0</v>
      </c>
      <c r="G10" s="55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ht="15" customHeight="1" x14ac:dyDescent="0.2">
      <c r="A11" s="4">
        <v>4</v>
      </c>
      <c r="B11" s="54" t="s">
        <v>120</v>
      </c>
      <c r="C11" s="56"/>
      <c r="D11" s="25" t="s">
        <v>119</v>
      </c>
      <c r="E11" s="52">
        <f>C11*$E$9</f>
        <v>0</v>
      </c>
      <c r="F11" s="52">
        <f>E11</f>
        <v>0</v>
      </c>
      <c r="G11" s="55"/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 ht="15" customHeight="1" thickBot="1" x14ac:dyDescent="0.25">
      <c r="A12" s="4">
        <v>5</v>
      </c>
      <c r="B12" s="154" t="s">
        <v>121</v>
      </c>
      <c r="C12" s="72"/>
      <c r="D12" s="155" t="s">
        <v>122</v>
      </c>
      <c r="E12" s="156"/>
      <c r="F12" s="57">
        <f>E12</f>
        <v>0</v>
      </c>
      <c r="G12" s="58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ht="15" customHeight="1" thickTop="1" x14ac:dyDescent="0.2">
      <c r="A13" s="4">
        <v>6</v>
      </c>
      <c r="B13" s="157" t="s">
        <v>123</v>
      </c>
      <c r="C13" s="16"/>
      <c r="D13" s="17"/>
      <c r="E13" s="18"/>
      <c r="F13" s="52">
        <f>SUM(F9:F12)</f>
        <v>0</v>
      </c>
      <c r="G13" s="158" t="s">
        <v>124</v>
      </c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ht="15" customHeight="1" thickBot="1" x14ac:dyDescent="0.25">
      <c r="A14" s="4">
        <v>7</v>
      </c>
      <c r="B14" s="59" t="s">
        <v>125</v>
      </c>
      <c r="C14" s="19"/>
      <c r="D14" s="20"/>
      <c r="E14" s="159"/>
      <c r="F14" s="52">
        <f>E14*F13</f>
        <v>0</v>
      </c>
      <c r="G14" s="160" t="s">
        <v>126</v>
      </c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ht="15" customHeight="1" x14ac:dyDescent="0.2">
      <c r="A15" s="4">
        <v>8</v>
      </c>
      <c r="B15" s="59" t="s">
        <v>27</v>
      </c>
      <c r="C15" s="19"/>
      <c r="D15" s="22"/>
      <c r="E15" s="23"/>
      <c r="F15" s="60">
        <f>F13+F14</f>
        <v>0</v>
      </c>
      <c r="G15" s="161" t="str">
        <f>IF(F13=0,"",(F15+F16))</f>
        <v/>
      </c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ht="15" customHeight="1" thickBot="1" x14ac:dyDescent="0.25">
      <c r="A16" s="4">
        <v>9</v>
      </c>
      <c r="B16" s="59" t="s">
        <v>37</v>
      </c>
      <c r="C16" s="168" t="s">
        <v>30</v>
      </c>
      <c r="D16" s="170"/>
      <c r="E16" s="159"/>
      <c r="F16" s="60">
        <f>F15*E16</f>
        <v>0</v>
      </c>
      <c r="G16" s="172" t="s">
        <v>127</v>
      </c>
      <c r="H16" s="2"/>
      <c r="I16" s="2"/>
      <c r="J16" s="2"/>
      <c r="K16" s="2"/>
      <c r="L16" s="2"/>
      <c r="M16" s="2"/>
      <c r="N16" s="2"/>
      <c r="O16" s="2"/>
      <c r="P16" s="2"/>
      <c r="Q16" s="3"/>
    </row>
    <row r="17" spans="1:17" ht="15" customHeight="1" x14ac:dyDescent="0.2">
      <c r="A17" s="4">
        <v>10</v>
      </c>
      <c r="B17" s="48" t="s">
        <v>128</v>
      </c>
      <c r="C17" s="13" t="s">
        <v>115</v>
      </c>
      <c r="D17" s="13" t="s">
        <v>116</v>
      </c>
      <c r="E17" s="13" t="s">
        <v>10</v>
      </c>
      <c r="F17" s="13" t="s">
        <v>11</v>
      </c>
      <c r="G17" s="49" t="s">
        <v>12</v>
      </c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ht="15" customHeight="1" x14ac:dyDescent="0.2">
      <c r="A18" s="4">
        <v>11</v>
      </c>
      <c r="B18" s="162" t="s">
        <v>129</v>
      </c>
      <c r="C18" s="205"/>
      <c r="D18" s="207"/>
      <c r="E18" s="61"/>
      <c r="F18" s="52">
        <f>C18*E18</f>
        <v>0</v>
      </c>
      <c r="G18" s="55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ht="15" customHeight="1" x14ac:dyDescent="0.2">
      <c r="A19" s="4">
        <v>12</v>
      </c>
      <c r="B19" s="162" t="s">
        <v>130</v>
      </c>
      <c r="C19" s="205"/>
      <c r="D19" s="207"/>
      <c r="E19" s="61"/>
      <c r="F19" s="52">
        <f>C19*E19</f>
        <v>0</v>
      </c>
      <c r="G19" s="55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ht="15" customHeight="1" thickBot="1" x14ac:dyDescent="0.25">
      <c r="A20" s="4">
        <v>13</v>
      </c>
      <c r="B20" s="162" t="s">
        <v>131</v>
      </c>
      <c r="C20" s="206"/>
      <c r="D20" s="208"/>
      <c r="E20" s="163"/>
      <c r="F20" s="57">
        <f>C20*E20</f>
        <v>0</v>
      </c>
      <c r="G20" s="55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ht="15" customHeight="1" thickTop="1" x14ac:dyDescent="0.2">
      <c r="A21" s="4">
        <v>14</v>
      </c>
      <c r="B21" s="62" t="s">
        <v>123</v>
      </c>
      <c r="C21" s="16"/>
      <c r="D21" s="17"/>
      <c r="E21" s="18"/>
      <c r="F21" s="52">
        <f>SUM(F18:F20)</f>
        <v>0</v>
      </c>
      <c r="G21" s="158" t="s">
        <v>132</v>
      </c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 ht="15" customHeight="1" thickBot="1" x14ac:dyDescent="0.25">
      <c r="A22" s="4">
        <v>15</v>
      </c>
      <c r="B22" s="63" t="s">
        <v>24</v>
      </c>
      <c r="C22" s="19"/>
      <c r="D22" s="20"/>
      <c r="E22" s="21"/>
      <c r="F22" s="52">
        <f>E22*F21</f>
        <v>0</v>
      </c>
      <c r="G22" s="64" t="str">
        <f>$G$14</f>
        <v>bezogen auf kalk. Selbstkosten</v>
      </c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 ht="15" customHeight="1" x14ac:dyDescent="0.2">
      <c r="A23" s="4">
        <v>16</v>
      </c>
      <c r="B23" s="59" t="s">
        <v>27</v>
      </c>
      <c r="C23" s="19"/>
      <c r="D23" s="22"/>
      <c r="E23" s="23"/>
      <c r="F23" s="60">
        <f>F21+F22</f>
        <v>0</v>
      </c>
      <c r="G23" s="164" t="str">
        <f>IF(F21=0,"",(F23+F24))</f>
        <v/>
      </c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 ht="15" customHeight="1" thickBot="1" x14ac:dyDescent="0.25">
      <c r="A24" s="4">
        <v>17</v>
      </c>
      <c r="B24" s="59" t="s">
        <v>37</v>
      </c>
      <c r="C24" s="168" t="s">
        <v>30</v>
      </c>
      <c r="D24" s="170"/>
      <c r="E24" s="159"/>
      <c r="F24" s="60">
        <f>F23*E24</f>
        <v>0</v>
      </c>
      <c r="G24" s="172" t="s">
        <v>133</v>
      </c>
      <c r="H24" s="2"/>
      <c r="I24" s="2"/>
      <c r="J24" s="2"/>
      <c r="K24" s="2"/>
      <c r="L24" s="2"/>
      <c r="M24" s="2"/>
      <c r="N24" s="2"/>
      <c r="O24" s="2"/>
      <c r="P24" s="2"/>
      <c r="Q24" s="3"/>
    </row>
    <row r="25" spans="1:17" ht="15" customHeight="1" x14ac:dyDescent="0.2">
      <c r="A25" s="4">
        <v>18</v>
      </c>
      <c r="B25" s="48" t="s">
        <v>134</v>
      </c>
      <c r="C25" s="13" t="s">
        <v>115</v>
      </c>
      <c r="D25" s="13" t="s">
        <v>116</v>
      </c>
      <c r="E25" s="13" t="s">
        <v>10</v>
      </c>
      <c r="F25" s="13" t="s">
        <v>11</v>
      </c>
      <c r="G25" s="49" t="s">
        <v>12</v>
      </c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7" ht="15" customHeight="1" x14ac:dyDescent="0.2">
      <c r="A26" s="4">
        <v>19</v>
      </c>
      <c r="B26" s="50" t="s">
        <v>135</v>
      </c>
      <c r="C26" s="41"/>
      <c r="D26" s="25" t="s">
        <v>108</v>
      </c>
      <c r="E26" s="52">
        <f>$E$9</f>
        <v>0</v>
      </c>
      <c r="F26" s="52"/>
      <c r="G26" s="55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 ht="15" customHeight="1" thickBot="1" x14ac:dyDescent="0.25">
      <c r="A27" s="4">
        <v>20</v>
      </c>
      <c r="B27" s="154" t="s">
        <v>136</v>
      </c>
      <c r="C27" s="165"/>
      <c r="D27" s="155" t="s">
        <v>137</v>
      </c>
      <c r="E27" s="57">
        <f>E26*C27/100</f>
        <v>0</v>
      </c>
      <c r="F27" s="57">
        <f>E27</f>
        <v>0</v>
      </c>
      <c r="G27" s="55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ht="15" customHeight="1" thickTop="1" x14ac:dyDescent="0.2">
      <c r="A28" s="4">
        <v>21</v>
      </c>
      <c r="B28" s="157" t="s">
        <v>123</v>
      </c>
      <c r="C28" s="16"/>
      <c r="D28" s="17"/>
      <c r="E28" s="18"/>
      <c r="F28" s="52">
        <f>SUM(F26:F27)</f>
        <v>0</v>
      </c>
      <c r="G28" s="158" t="s">
        <v>138</v>
      </c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 ht="15" customHeight="1" thickBot="1" x14ac:dyDescent="0.25">
      <c r="A29" s="4">
        <v>22</v>
      </c>
      <c r="B29" s="59" t="s">
        <v>24</v>
      </c>
      <c r="C29" s="19"/>
      <c r="D29" s="20"/>
      <c r="E29" s="21"/>
      <c r="F29" s="52">
        <f>E29*F28</f>
        <v>0</v>
      </c>
      <c r="G29" s="64" t="str">
        <f>$G$14</f>
        <v>bezogen auf kalk. Selbstkosten</v>
      </c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 ht="15" customHeight="1" x14ac:dyDescent="0.2">
      <c r="A30" s="4">
        <v>23</v>
      </c>
      <c r="B30" s="59" t="s">
        <v>27</v>
      </c>
      <c r="C30" s="19"/>
      <c r="D30" s="22"/>
      <c r="E30" s="23"/>
      <c r="F30" s="60">
        <f>F28+F29</f>
        <v>0</v>
      </c>
      <c r="G30" s="161" t="str">
        <f>IF(F28=0,"",(F30+F31))</f>
        <v/>
      </c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 ht="15" customHeight="1" thickBot="1" x14ac:dyDescent="0.25">
      <c r="A31" s="4">
        <v>24</v>
      </c>
      <c r="B31" s="59" t="s">
        <v>37</v>
      </c>
      <c r="C31" s="168" t="s">
        <v>30</v>
      </c>
      <c r="D31" s="170"/>
      <c r="E31" s="159"/>
      <c r="F31" s="60">
        <f>F30*E31</f>
        <v>0</v>
      </c>
      <c r="G31" s="172" t="s">
        <v>127</v>
      </c>
      <c r="H31" s="2"/>
      <c r="I31" s="2"/>
      <c r="J31" s="2"/>
      <c r="K31" s="2"/>
      <c r="L31" s="2"/>
      <c r="M31" s="2"/>
      <c r="N31" s="2"/>
      <c r="O31" s="2"/>
      <c r="P31" s="2"/>
      <c r="Q31" s="3"/>
    </row>
    <row r="32" spans="1:17" ht="15" customHeight="1" x14ac:dyDescent="0.2">
      <c r="A32" s="4">
        <v>25</v>
      </c>
      <c r="B32" s="48" t="s">
        <v>139</v>
      </c>
      <c r="C32" s="13" t="s">
        <v>115</v>
      </c>
      <c r="D32" s="13" t="s">
        <v>116</v>
      </c>
      <c r="E32" s="13" t="s">
        <v>10</v>
      </c>
      <c r="F32" s="13" t="s">
        <v>11</v>
      </c>
      <c r="G32" s="49" t="s">
        <v>12</v>
      </c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 ht="15" customHeight="1" x14ac:dyDescent="0.2">
      <c r="A33" s="4">
        <v>26</v>
      </c>
      <c r="B33" s="50" t="s">
        <v>135</v>
      </c>
      <c r="C33" s="41"/>
      <c r="D33" s="25" t="s">
        <v>108</v>
      </c>
      <c r="E33" s="52">
        <f>$E$9</f>
        <v>0</v>
      </c>
      <c r="F33" s="166"/>
      <c r="G33" s="55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 ht="15" customHeight="1" thickBot="1" x14ac:dyDescent="0.25">
      <c r="A34" s="4">
        <v>27</v>
      </c>
      <c r="B34" s="154" t="s">
        <v>140</v>
      </c>
      <c r="C34" s="165"/>
      <c r="D34" s="155" t="s">
        <v>137</v>
      </c>
      <c r="E34" s="57">
        <f>E33*C34/100</f>
        <v>0</v>
      </c>
      <c r="F34" s="57">
        <f>E34</f>
        <v>0</v>
      </c>
      <c r="G34" s="55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 ht="15" customHeight="1" thickTop="1" x14ac:dyDescent="0.2">
      <c r="A35" s="4">
        <v>28</v>
      </c>
      <c r="B35" s="157" t="s">
        <v>123</v>
      </c>
      <c r="C35" s="16"/>
      <c r="D35" s="17"/>
      <c r="E35" s="18"/>
      <c r="F35" s="52">
        <f>SUM(F33:F34)</f>
        <v>0</v>
      </c>
      <c r="G35" s="158" t="s">
        <v>138</v>
      </c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1:17" ht="17.25" customHeight="1" thickBot="1" x14ac:dyDescent="0.25">
      <c r="A36" s="4">
        <v>29</v>
      </c>
      <c r="B36" s="59" t="s">
        <v>24</v>
      </c>
      <c r="C36" s="19"/>
      <c r="D36" s="20"/>
      <c r="E36" s="21"/>
      <c r="F36" s="52">
        <f>E36*F35</f>
        <v>0</v>
      </c>
      <c r="G36" s="64" t="str">
        <f>$G$14</f>
        <v>bezogen auf kalk. Selbstkosten</v>
      </c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1:17" ht="15" customHeight="1" x14ac:dyDescent="0.2">
      <c r="A37" s="4">
        <v>30</v>
      </c>
      <c r="B37" s="59" t="s">
        <v>27</v>
      </c>
      <c r="C37" s="19"/>
      <c r="D37" s="22"/>
      <c r="E37" s="23"/>
      <c r="F37" s="60">
        <f>F35+F36</f>
        <v>0</v>
      </c>
      <c r="G37" s="161" t="str">
        <f>IF(F35=0,"",(F37+F38))</f>
        <v/>
      </c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1:17" ht="15" customHeight="1" thickBot="1" x14ac:dyDescent="0.25">
      <c r="A38" s="4">
        <v>31</v>
      </c>
      <c r="B38" s="59" t="s">
        <v>37</v>
      </c>
      <c r="C38" s="168" t="s">
        <v>30</v>
      </c>
      <c r="D38" s="170"/>
      <c r="E38" s="159"/>
      <c r="F38" s="60">
        <f>F37*E38</f>
        <v>0</v>
      </c>
      <c r="G38" s="172" t="s">
        <v>127</v>
      </c>
      <c r="H38" s="2"/>
      <c r="I38" s="2"/>
      <c r="J38" s="2"/>
      <c r="K38" s="2"/>
      <c r="L38" s="2"/>
      <c r="M38" s="2"/>
      <c r="N38" s="2"/>
      <c r="O38" s="2"/>
      <c r="P38" s="2"/>
      <c r="Q38" s="3"/>
    </row>
    <row r="39" spans="1:17" ht="15" customHeight="1" x14ac:dyDescent="0.2">
      <c r="A39" s="4">
        <v>32</v>
      </c>
      <c r="B39" s="48" t="s">
        <v>141</v>
      </c>
      <c r="C39" s="13" t="s">
        <v>115</v>
      </c>
      <c r="D39" s="13" t="s">
        <v>116</v>
      </c>
      <c r="E39" s="13" t="s">
        <v>10</v>
      </c>
      <c r="F39" s="13" t="s">
        <v>11</v>
      </c>
      <c r="G39" s="49" t="s">
        <v>12</v>
      </c>
      <c r="H39" s="3"/>
      <c r="I39" s="3"/>
      <c r="J39" s="3"/>
      <c r="K39" s="3"/>
      <c r="L39" s="3"/>
      <c r="M39" s="3"/>
      <c r="N39" s="3"/>
      <c r="O39" s="3"/>
      <c r="P39" s="3"/>
      <c r="Q39" s="3"/>
    </row>
    <row r="40" spans="1:17" ht="15" customHeight="1" x14ac:dyDescent="0.2">
      <c r="A40" s="4">
        <v>33</v>
      </c>
      <c r="B40" s="50" t="s">
        <v>135</v>
      </c>
      <c r="C40" s="41"/>
      <c r="D40" s="25" t="s">
        <v>108</v>
      </c>
      <c r="E40" s="52">
        <f>$E$9</f>
        <v>0</v>
      </c>
      <c r="F40" s="166"/>
      <c r="G40" s="55"/>
      <c r="H40" s="3"/>
      <c r="I40" s="3"/>
      <c r="J40" s="3"/>
      <c r="K40" s="3"/>
      <c r="L40" s="3"/>
      <c r="M40" s="3"/>
      <c r="N40" s="3"/>
      <c r="O40" s="3"/>
      <c r="P40" s="3"/>
      <c r="Q40" s="3"/>
    </row>
    <row r="41" spans="1:17" ht="15" customHeight="1" thickBot="1" x14ac:dyDescent="0.25">
      <c r="A41" s="4">
        <v>34</v>
      </c>
      <c r="B41" s="154" t="s">
        <v>142</v>
      </c>
      <c r="C41" s="165"/>
      <c r="D41" s="155" t="s">
        <v>137</v>
      </c>
      <c r="E41" s="57">
        <f>E40*C41/100</f>
        <v>0</v>
      </c>
      <c r="F41" s="57">
        <f>E41</f>
        <v>0</v>
      </c>
      <c r="G41" s="55"/>
      <c r="H41" s="3"/>
      <c r="I41" s="3"/>
      <c r="J41" s="3"/>
      <c r="K41" s="3"/>
      <c r="L41" s="3"/>
      <c r="M41" s="3"/>
      <c r="N41" s="3"/>
      <c r="O41" s="3"/>
      <c r="P41" s="3"/>
      <c r="Q41" s="3"/>
    </row>
    <row r="42" spans="1:17" ht="15" customHeight="1" thickTop="1" x14ac:dyDescent="0.2">
      <c r="A42" s="4">
        <v>35</v>
      </c>
      <c r="B42" s="157" t="s">
        <v>123</v>
      </c>
      <c r="C42" s="16"/>
      <c r="D42" s="17"/>
      <c r="E42" s="18"/>
      <c r="F42" s="52">
        <f>SUM(F40:F41)</f>
        <v>0</v>
      </c>
      <c r="G42" s="158" t="s">
        <v>138</v>
      </c>
      <c r="H42" s="3"/>
      <c r="I42" s="3"/>
      <c r="J42" s="3"/>
      <c r="K42" s="3"/>
      <c r="L42" s="3"/>
      <c r="M42" s="3"/>
      <c r="N42" s="3"/>
      <c r="O42" s="3"/>
      <c r="P42" s="3"/>
      <c r="Q42" s="3"/>
    </row>
    <row r="43" spans="1:17" ht="17.25" customHeight="1" thickBot="1" x14ac:dyDescent="0.25">
      <c r="A43" s="4">
        <v>36</v>
      </c>
      <c r="B43" s="59" t="s">
        <v>24</v>
      </c>
      <c r="C43" s="19"/>
      <c r="D43" s="20"/>
      <c r="E43" s="21"/>
      <c r="F43" s="52">
        <f>E43*F42</f>
        <v>0</v>
      </c>
      <c r="G43" s="64" t="str">
        <f>$G$14</f>
        <v>bezogen auf kalk. Selbstkosten</v>
      </c>
      <c r="H43" s="3"/>
      <c r="I43" s="3"/>
      <c r="J43" s="3"/>
      <c r="K43" s="3"/>
      <c r="L43" s="3"/>
      <c r="M43" s="3"/>
      <c r="N43" s="3"/>
      <c r="O43" s="3"/>
      <c r="P43" s="3"/>
      <c r="Q43" s="3"/>
    </row>
    <row r="44" spans="1:17" ht="15" customHeight="1" x14ac:dyDescent="0.2">
      <c r="A44" s="4">
        <v>37</v>
      </c>
      <c r="B44" s="59" t="s">
        <v>27</v>
      </c>
      <c r="C44" s="19"/>
      <c r="D44" s="22"/>
      <c r="E44" s="23"/>
      <c r="F44" s="60">
        <f>F42+F43</f>
        <v>0</v>
      </c>
      <c r="G44" s="161" t="str">
        <f>IF(F42=0,"",(F44+F45))</f>
        <v/>
      </c>
      <c r="H44" s="3"/>
      <c r="I44" s="3"/>
      <c r="J44" s="3"/>
      <c r="K44" s="3"/>
      <c r="L44" s="3"/>
      <c r="M44" s="3"/>
      <c r="N44" s="3"/>
      <c r="O44" s="3"/>
      <c r="P44" s="3"/>
      <c r="Q44" s="3"/>
    </row>
    <row r="45" spans="1:17" ht="15" customHeight="1" thickBot="1" x14ac:dyDescent="0.25">
      <c r="A45" s="4">
        <v>38</v>
      </c>
      <c r="B45" s="167" t="s">
        <v>37</v>
      </c>
      <c r="C45" s="168" t="s">
        <v>30</v>
      </c>
      <c r="D45" s="170"/>
      <c r="E45" s="204"/>
      <c r="F45" s="169">
        <f>F44*E45</f>
        <v>0</v>
      </c>
      <c r="G45" s="172" t="s">
        <v>127</v>
      </c>
      <c r="H45" s="2"/>
      <c r="I45" s="2"/>
      <c r="J45" s="2"/>
      <c r="K45" s="2"/>
      <c r="L45" s="2"/>
      <c r="M45" s="2"/>
      <c r="N45" s="2"/>
      <c r="O45" s="2"/>
      <c r="P45" s="2"/>
      <c r="Q45" s="3"/>
    </row>
    <row r="46" spans="1:17" x14ac:dyDescent="0.2">
      <c r="A46" s="4">
        <v>39</v>
      </c>
      <c r="B46" s="131" t="s">
        <v>86</v>
      </c>
      <c r="C46" s="30"/>
      <c r="D46" s="29"/>
      <c r="E46" s="30"/>
      <c r="F46" s="9"/>
      <c r="G46" s="31"/>
      <c r="H46" s="3"/>
      <c r="I46" s="3"/>
      <c r="J46" s="3"/>
      <c r="K46" s="3"/>
      <c r="L46" s="3"/>
      <c r="M46" s="3"/>
      <c r="N46" s="3"/>
      <c r="O46" s="3"/>
      <c r="P46" s="3"/>
      <c r="Q46" s="3"/>
    </row>
    <row r="47" spans="1:17" ht="15" customHeight="1" x14ac:dyDescent="0.2">
      <c r="A47" s="4">
        <v>40</v>
      </c>
      <c r="B47" s="7" t="s">
        <v>143</v>
      </c>
      <c r="C47" s="30"/>
      <c r="D47" s="29"/>
      <c r="E47" s="30"/>
      <c r="F47" s="32"/>
      <c r="G47" s="33" t="s">
        <v>87</v>
      </c>
      <c r="H47" s="3"/>
      <c r="I47" s="3"/>
      <c r="J47" s="3"/>
      <c r="K47" s="3"/>
      <c r="L47" s="3"/>
      <c r="M47" s="3"/>
      <c r="N47" s="3"/>
      <c r="O47" s="3"/>
      <c r="P47" s="3"/>
      <c r="Q47" s="3"/>
    </row>
    <row r="48" spans="1:17" ht="15" customHeight="1" x14ac:dyDescent="0.2">
      <c r="A48" s="4">
        <v>41</v>
      </c>
      <c r="B48" s="65" t="s">
        <v>144</v>
      </c>
      <c r="C48" s="30"/>
      <c r="D48" s="29"/>
      <c r="E48" s="30"/>
      <c r="F48" s="9"/>
      <c r="G48" s="31"/>
      <c r="H48" s="3"/>
      <c r="I48" s="3"/>
      <c r="J48" s="3"/>
      <c r="K48" s="3"/>
      <c r="L48" s="3"/>
      <c r="M48" s="3"/>
      <c r="N48" s="3"/>
      <c r="O48" s="3"/>
      <c r="P48" s="3"/>
      <c r="Q48" s="3"/>
    </row>
    <row r="49" spans="1:17" s="68" customFormat="1" x14ac:dyDescent="0.2">
      <c r="A49" s="176">
        <v>42</v>
      </c>
      <c r="B49" s="177" t="s">
        <v>145</v>
      </c>
      <c r="C49" s="178"/>
      <c r="D49" s="179"/>
      <c r="E49" s="178"/>
      <c r="F49" s="180"/>
      <c r="G49" s="180"/>
    </row>
    <row r="50" spans="1:17" s="68" customFormat="1" ht="3" customHeight="1" x14ac:dyDescent="0.2">
      <c r="A50" s="176"/>
      <c r="B50" s="177"/>
      <c r="C50" s="178"/>
      <c r="D50" s="179"/>
      <c r="E50" s="178"/>
      <c r="F50" s="181"/>
      <c r="G50" s="180"/>
    </row>
    <row r="51" spans="1:17" ht="3" customHeight="1" x14ac:dyDescent="0.2">
      <c r="A51" s="4"/>
      <c r="B51" s="65"/>
      <c r="C51" s="30"/>
      <c r="D51" s="29"/>
      <c r="E51" s="30"/>
      <c r="F51" s="8"/>
      <c r="G51" s="8"/>
      <c r="H51" s="3"/>
      <c r="I51" s="3"/>
      <c r="J51" s="3"/>
      <c r="K51" s="3"/>
      <c r="L51" s="3"/>
      <c r="M51" s="3"/>
      <c r="N51" s="3"/>
      <c r="O51" s="3"/>
      <c r="P51" s="3"/>
      <c r="Q51" s="3"/>
    </row>
    <row r="52" spans="1:17" ht="3" customHeight="1" x14ac:dyDescent="0.2">
      <c r="A52" s="4"/>
      <c r="B52" s="66"/>
      <c r="C52" s="10"/>
      <c r="D52" s="10"/>
      <c r="E52" s="10"/>
      <c r="F52" s="10"/>
      <c r="G52" s="10"/>
      <c r="H52" s="3"/>
      <c r="I52" s="3"/>
      <c r="J52" s="3"/>
      <c r="K52" s="3"/>
      <c r="L52" s="3"/>
      <c r="M52" s="3"/>
      <c r="N52" s="3"/>
      <c r="O52" s="3"/>
      <c r="P52" s="3"/>
      <c r="Q52" s="3"/>
    </row>
    <row r="53" spans="1:17" ht="3" customHeight="1" x14ac:dyDescent="0.2">
      <c r="A53" s="1"/>
      <c r="B53" s="9"/>
      <c r="C53" s="30"/>
      <c r="D53" s="29"/>
      <c r="E53" s="30"/>
      <c r="F53" s="7"/>
      <c r="G53" s="7"/>
      <c r="H53" s="3"/>
      <c r="I53" s="3"/>
      <c r="J53" s="3"/>
      <c r="K53" s="3"/>
      <c r="L53" s="3"/>
      <c r="M53" s="3"/>
      <c r="N53" s="3"/>
      <c r="O53" s="3"/>
      <c r="P53" s="3"/>
      <c r="Q53" s="3"/>
    </row>
    <row r="54" spans="1:17" s="8" customFormat="1" ht="3" customHeight="1" x14ac:dyDescent="0.2">
      <c r="A54" s="7"/>
      <c r="B54" s="45"/>
      <c r="C54" s="30"/>
      <c r="D54" s="29"/>
      <c r="E54" s="30"/>
      <c r="F54" s="9"/>
      <c r="G54" s="31"/>
      <c r="H54" s="67"/>
      <c r="I54" s="67"/>
      <c r="J54" s="67"/>
      <c r="K54" s="67"/>
      <c r="L54" s="67"/>
      <c r="M54" s="67"/>
      <c r="N54" s="67"/>
      <c r="O54" s="67"/>
      <c r="P54" s="67"/>
      <c r="Q54" s="67"/>
    </row>
    <row r="55" spans="1:17" s="8" customFormat="1" ht="3" customHeight="1" x14ac:dyDescent="0.2">
      <c r="A55" s="7"/>
      <c r="B55" s="29"/>
      <c r="C55" s="30"/>
      <c r="D55" s="29"/>
      <c r="E55" s="30"/>
      <c r="F55" s="31"/>
      <c r="G55" s="31"/>
      <c r="H55" s="67"/>
      <c r="I55" s="67"/>
      <c r="J55" s="67"/>
      <c r="K55" s="67"/>
      <c r="L55" s="67"/>
      <c r="M55" s="67"/>
      <c r="N55" s="67"/>
      <c r="O55" s="67"/>
      <c r="P55" s="67"/>
      <c r="Q55" s="67"/>
    </row>
    <row r="56" spans="1:17" s="8" customFormat="1" ht="3" customHeight="1" x14ac:dyDescent="0.2">
      <c r="A56" s="7"/>
      <c r="B56" s="31"/>
      <c r="C56" s="30"/>
      <c r="D56" s="29"/>
      <c r="E56" s="30"/>
      <c r="F56" s="9"/>
      <c r="G56" s="31"/>
      <c r="H56" s="67"/>
      <c r="I56" s="67"/>
      <c r="J56" s="67"/>
      <c r="K56" s="67"/>
      <c r="L56" s="67"/>
      <c r="M56" s="67"/>
      <c r="N56" s="67"/>
      <c r="O56" s="67"/>
      <c r="P56" s="67"/>
      <c r="Q56" s="67"/>
    </row>
    <row r="57" spans="1:17" s="8" customFormat="1" x14ac:dyDescent="0.2">
      <c r="A57" s="7"/>
      <c r="B57" s="38"/>
      <c r="C57" s="38"/>
      <c r="D57" s="38"/>
      <c r="E57" s="39"/>
      <c r="F57" s="38"/>
      <c r="G57" s="38"/>
      <c r="H57" s="67"/>
      <c r="I57" s="67"/>
      <c r="J57" s="67"/>
      <c r="K57" s="67"/>
      <c r="L57" s="67"/>
      <c r="M57" s="67"/>
      <c r="N57" s="67"/>
      <c r="O57" s="67"/>
      <c r="P57" s="67"/>
      <c r="Q57" s="67"/>
    </row>
    <row r="58" spans="1:17" s="8" customFormat="1" x14ac:dyDescent="0.2">
      <c r="A58" s="7"/>
      <c r="B58" s="10"/>
      <c r="C58" s="10"/>
      <c r="D58" s="10"/>
      <c r="E58" s="36"/>
      <c r="F58" s="10"/>
      <c r="G58" s="10"/>
      <c r="H58" s="67"/>
      <c r="I58" s="67"/>
      <c r="J58" s="67"/>
      <c r="K58" s="67"/>
      <c r="L58" s="67"/>
      <c r="M58" s="67"/>
      <c r="N58" s="67"/>
      <c r="O58" s="67"/>
      <c r="P58" s="67"/>
      <c r="Q58" s="67"/>
    </row>
    <row r="59" spans="1:17" s="2" customFormat="1" x14ac:dyDescent="0.2">
      <c r="A59" s="1"/>
      <c r="B59" s="10"/>
      <c r="C59" s="10"/>
      <c r="D59" s="10"/>
      <c r="E59" s="36"/>
      <c r="F59" s="10"/>
      <c r="G59" s="10"/>
      <c r="H59" s="68"/>
      <c r="I59" s="68"/>
      <c r="J59" s="68"/>
      <c r="K59" s="68"/>
      <c r="L59" s="68"/>
      <c r="M59" s="68"/>
      <c r="N59" s="68"/>
      <c r="O59" s="68"/>
      <c r="P59" s="68"/>
      <c r="Q59" s="68"/>
    </row>
    <row r="60" spans="1:17" s="8" customFormat="1" ht="12.75" customHeight="1" x14ac:dyDescent="0.2">
      <c r="A60" s="7"/>
      <c r="B60" s="10"/>
      <c r="C60" s="10"/>
      <c r="D60" s="10"/>
      <c r="E60" s="36"/>
      <c r="F60" s="10"/>
      <c r="G60" s="10"/>
      <c r="H60" s="67"/>
      <c r="I60" s="67"/>
      <c r="J60" s="67"/>
      <c r="K60" s="67"/>
      <c r="L60" s="67"/>
      <c r="M60" s="67"/>
      <c r="N60" s="67"/>
      <c r="O60" s="67"/>
      <c r="P60" s="67"/>
      <c r="Q60" s="67"/>
    </row>
    <row r="61" spans="1:17" s="8" customFormat="1" ht="12.75" customHeight="1" x14ac:dyDescent="0.2">
      <c r="A61" s="7"/>
      <c r="B61" s="10"/>
      <c r="C61" s="10"/>
      <c r="D61" s="10"/>
      <c r="E61" s="36"/>
      <c r="F61" s="10"/>
      <c r="G61" s="10"/>
      <c r="H61" s="67"/>
      <c r="I61" s="67"/>
      <c r="J61" s="67"/>
      <c r="K61" s="67"/>
      <c r="L61" s="67"/>
      <c r="M61" s="67"/>
      <c r="N61" s="67"/>
      <c r="O61" s="67"/>
      <c r="P61" s="67"/>
      <c r="Q61" s="67"/>
    </row>
    <row r="62" spans="1:17" s="8" customFormat="1" ht="12.75" customHeight="1" x14ac:dyDescent="0.2">
      <c r="A62" s="7"/>
      <c r="B62" s="10"/>
      <c r="C62" s="10"/>
      <c r="D62" s="10"/>
      <c r="E62" s="36"/>
      <c r="F62" s="10"/>
      <c r="G62" s="10"/>
      <c r="H62" s="67"/>
      <c r="I62" s="67"/>
      <c r="J62" s="67"/>
      <c r="K62" s="67"/>
      <c r="L62" s="67"/>
      <c r="M62" s="67"/>
      <c r="N62" s="67"/>
      <c r="O62" s="67"/>
      <c r="P62" s="67"/>
      <c r="Q62" s="67"/>
    </row>
    <row r="63" spans="1:17" s="8" customFormat="1" ht="12.75" customHeight="1" x14ac:dyDescent="0.2">
      <c r="A63" s="7"/>
      <c r="B63" s="10"/>
      <c r="C63" s="10"/>
      <c r="D63" s="10"/>
      <c r="E63" s="36"/>
      <c r="F63" s="10"/>
      <c r="G63" s="10"/>
      <c r="H63" s="67"/>
      <c r="I63" s="67"/>
      <c r="J63" s="67"/>
      <c r="K63" s="67"/>
      <c r="L63" s="67"/>
      <c r="M63" s="67"/>
      <c r="N63" s="67"/>
      <c r="O63" s="67"/>
      <c r="P63" s="67"/>
      <c r="Q63" s="67"/>
    </row>
    <row r="64" spans="1:17" x14ac:dyDescent="0.2">
      <c r="A64" s="37"/>
      <c r="B64" s="2"/>
      <c r="C64" s="2"/>
      <c r="D64" s="10"/>
      <c r="E64" s="36"/>
      <c r="F64" s="10"/>
      <c r="G64" s="10"/>
    </row>
    <row r="65" spans="1:17" x14ac:dyDescent="0.2">
      <c r="A65" s="1"/>
      <c r="B65" s="2"/>
      <c r="C65" s="10"/>
      <c r="D65" s="10"/>
      <c r="E65" s="36"/>
      <c r="F65" s="10"/>
      <c r="G65" s="10"/>
    </row>
    <row r="66" spans="1:17" x14ac:dyDescent="0.2">
      <c r="A66" s="40"/>
      <c r="B66" s="10"/>
      <c r="C66" s="10"/>
      <c r="D66" s="10"/>
      <c r="E66" s="36"/>
      <c r="F66" s="10"/>
      <c r="G66" s="10"/>
    </row>
    <row r="67" spans="1:17" x14ac:dyDescent="0.2">
      <c r="A67" s="1"/>
      <c r="B67" s="10"/>
      <c r="C67" s="10" t="s">
        <v>146</v>
      </c>
      <c r="D67" s="10"/>
      <c r="E67" s="36"/>
      <c r="F67" s="10"/>
      <c r="G67" s="10"/>
    </row>
    <row r="68" spans="1:17" x14ac:dyDescent="0.2">
      <c r="A68" s="1"/>
      <c r="B68" s="10"/>
      <c r="C68" s="10" t="s">
        <v>147</v>
      </c>
      <c r="D68" s="10"/>
      <c r="E68" s="36"/>
      <c r="F68" s="10"/>
      <c r="G68" s="10"/>
    </row>
    <row r="69" spans="1:17" x14ac:dyDescent="0.2">
      <c r="A69" s="1"/>
      <c r="B69" s="10"/>
      <c r="C69" s="10" t="s">
        <v>148</v>
      </c>
      <c r="D69" s="10"/>
      <c r="E69" s="36"/>
      <c r="F69" s="10"/>
      <c r="G69" s="10"/>
    </row>
    <row r="70" spans="1:17" x14ac:dyDescent="0.2">
      <c r="A70" s="1"/>
      <c r="B70" s="10"/>
      <c r="C70" s="46" t="s">
        <v>149</v>
      </c>
      <c r="D70" s="10"/>
      <c r="E70" s="36"/>
      <c r="F70" s="10"/>
      <c r="G70" s="10"/>
    </row>
    <row r="71" spans="1:17" x14ac:dyDescent="0.2">
      <c r="A71" s="1"/>
      <c r="B71" s="10"/>
      <c r="C71" s="46" t="s">
        <v>150</v>
      </c>
      <c r="D71" s="10"/>
      <c r="E71" s="36"/>
      <c r="F71" s="10"/>
      <c r="G71" s="10"/>
      <c r="H71" s="3"/>
      <c r="I71" s="3"/>
      <c r="J71" s="3"/>
      <c r="K71" s="3"/>
      <c r="L71" s="3"/>
      <c r="M71" s="3"/>
      <c r="N71" s="3"/>
      <c r="O71" s="3"/>
      <c r="P71" s="3"/>
      <c r="Q71" s="3"/>
    </row>
    <row r="72" spans="1:17" x14ac:dyDescent="0.2">
      <c r="A72" s="1"/>
      <c r="B72" s="10"/>
      <c r="C72" s="46" t="s">
        <v>151</v>
      </c>
      <c r="D72" s="10"/>
      <c r="E72" s="36"/>
      <c r="F72" s="10"/>
      <c r="G72" s="10"/>
      <c r="H72" s="3"/>
      <c r="I72" s="3"/>
      <c r="J72" s="3"/>
      <c r="K72" s="3"/>
      <c r="L72" s="3"/>
      <c r="M72" s="3"/>
      <c r="N72" s="3"/>
      <c r="O72" s="3"/>
      <c r="P72" s="3"/>
      <c r="Q72" s="3"/>
    </row>
    <row r="73" spans="1:17" x14ac:dyDescent="0.2">
      <c r="A73" s="1"/>
      <c r="B73" s="10"/>
      <c r="C73" s="46" t="s">
        <v>152</v>
      </c>
      <c r="D73" s="10"/>
      <c r="E73" s="36"/>
      <c r="F73" s="10"/>
      <c r="G73" s="10"/>
      <c r="H73" s="3"/>
      <c r="I73" s="3"/>
      <c r="J73" s="3"/>
      <c r="K73" s="3"/>
      <c r="L73" s="3"/>
      <c r="M73" s="3"/>
      <c r="N73" s="3"/>
      <c r="O73" s="3"/>
      <c r="P73" s="3"/>
      <c r="Q73" s="3"/>
    </row>
    <row r="74" spans="1:17" x14ac:dyDescent="0.2">
      <c r="A74" s="1"/>
      <c r="B74" s="10"/>
      <c r="C74" s="46" t="s">
        <v>153</v>
      </c>
      <c r="D74" s="10"/>
      <c r="E74" s="36"/>
      <c r="F74" s="10"/>
      <c r="G74" s="10"/>
      <c r="H74" s="3"/>
      <c r="I74" s="3"/>
      <c r="J74" s="3"/>
      <c r="K74" s="3"/>
      <c r="L74" s="3"/>
      <c r="M74" s="3"/>
      <c r="N74" s="3"/>
      <c r="O74" s="3"/>
      <c r="P74" s="3"/>
      <c r="Q74" s="3"/>
    </row>
    <row r="75" spans="1:17" x14ac:dyDescent="0.2">
      <c r="A75" s="1"/>
      <c r="B75" s="10"/>
      <c r="C75" s="10"/>
      <c r="D75" s="10"/>
      <c r="E75" s="36"/>
      <c r="F75" s="10"/>
      <c r="G75" s="10"/>
      <c r="H75" s="3"/>
      <c r="I75" s="3"/>
      <c r="J75" s="3"/>
      <c r="K75" s="3"/>
      <c r="L75" s="3"/>
      <c r="M75" s="3"/>
      <c r="N75" s="3"/>
      <c r="O75" s="3"/>
      <c r="P75" s="3"/>
      <c r="Q75" s="3"/>
    </row>
    <row r="76" spans="1:17" x14ac:dyDescent="0.2">
      <c r="A76" s="1"/>
      <c r="B76" s="10"/>
      <c r="C76" s="10"/>
      <c r="D76" s="10"/>
      <c r="E76" s="36"/>
      <c r="F76" s="10"/>
      <c r="G76" s="10"/>
      <c r="H76" s="3"/>
      <c r="I76" s="3"/>
      <c r="J76" s="3"/>
      <c r="K76" s="3"/>
      <c r="L76" s="3"/>
      <c r="M76" s="3"/>
      <c r="N76" s="3"/>
      <c r="O76" s="3"/>
      <c r="P76" s="3"/>
      <c r="Q76" s="3"/>
    </row>
    <row r="77" spans="1:17" x14ac:dyDescent="0.2">
      <c r="A77" s="1"/>
      <c r="B77" s="10"/>
      <c r="C77" s="10"/>
      <c r="D77" s="10"/>
      <c r="E77" s="36"/>
      <c r="F77" s="10"/>
      <c r="G77" s="10"/>
      <c r="H77" s="3"/>
      <c r="I77" s="3"/>
      <c r="J77" s="3"/>
      <c r="K77" s="3"/>
      <c r="L77" s="3"/>
      <c r="M77" s="3"/>
      <c r="N77" s="3"/>
      <c r="O77" s="3"/>
      <c r="P77" s="3"/>
      <c r="Q77" s="3"/>
    </row>
    <row r="78" spans="1:17" x14ac:dyDescent="0.2">
      <c r="A78" s="1"/>
      <c r="B78" s="10"/>
      <c r="C78" s="10"/>
      <c r="D78" s="10"/>
      <c r="E78" s="36"/>
      <c r="F78" s="10"/>
      <c r="G78" s="10"/>
      <c r="H78" s="3"/>
      <c r="I78" s="3"/>
      <c r="J78" s="3"/>
      <c r="K78" s="3"/>
      <c r="L78" s="3"/>
      <c r="M78" s="3"/>
      <c r="N78" s="3"/>
      <c r="O78" s="3"/>
      <c r="P78" s="3"/>
      <c r="Q78" s="3"/>
    </row>
    <row r="79" spans="1:17" x14ac:dyDescent="0.2">
      <c r="A79" s="1"/>
      <c r="B79" s="10"/>
      <c r="C79" s="10"/>
      <c r="D79" s="10"/>
      <c r="E79" s="36"/>
      <c r="F79" s="10"/>
      <c r="G79" s="10"/>
      <c r="H79" s="3"/>
      <c r="I79" s="3"/>
      <c r="J79" s="3"/>
      <c r="K79" s="3"/>
      <c r="L79" s="3"/>
      <c r="M79" s="3"/>
      <c r="N79" s="3"/>
      <c r="O79" s="3"/>
      <c r="P79" s="3"/>
      <c r="Q79" s="3"/>
    </row>
    <row r="80" spans="1:17" x14ac:dyDescent="0.2">
      <c r="A80" s="1"/>
      <c r="B80" s="10"/>
      <c r="C80" s="10"/>
      <c r="D80" s="10"/>
      <c r="E80" s="36"/>
      <c r="F80" s="10"/>
      <c r="G80" s="10"/>
      <c r="H80" s="3"/>
      <c r="I80" s="3"/>
      <c r="J80" s="3"/>
      <c r="K80" s="3"/>
      <c r="L80" s="3"/>
      <c r="M80" s="3"/>
      <c r="N80" s="3"/>
      <c r="O80" s="3"/>
      <c r="P80" s="3"/>
      <c r="Q80" s="3"/>
    </row>
    <row r="81" spans="1:17" x14ac:dyDescent="0.2">
      <c r="A81" s="1"/>
      <c r="B81" s="10"/>
      <c r="C81" s="10"/>
      <c r="D81" s="10"/>
      <c r="E81" s="36"/>
      <c r="F81" s="10"/>
      <c r="G81" s="10"/>
      <c r="H81" s="3"/>
      <c r="I81" s="3"/>
      <c r="J81" s="3"/>
      <c r="K81" s="3"/>
      <c r="L81" s="3"/>
      <c r="M81" s="3"/>
      <c r="N81" s="3"/>
      <c r="O81" s="3"/>
      <c r="P81" s="3"/>
      <c r="Q81" s="3"/>
    </row>
    <row r="82" spans="1:17" x14ac:dyDescent="0.2">
      <c r="A82" s="1"/>
      <c r="B82" s="10"/>
      <c r="C82" s="10"/>
      <c r="D82" s="10"/>
      <c r="E82" s="36"/>
      <c r="F82" s="10"/>
      <c r="G82" s="10"/>
      <c r="H82" s="3"/>
      <c r="I82" s="3"/>
      <c r="J82" s="3"/>
      <c r="K82" s="3"/>
      <c r="L82" s="3"/>
      <c r="M82" s="3"/>
      <c r="N82" s="3"/>
      <c r="O82" s="3"/>
      <c r="P82" s="3"/>
      <c r="Q82" s="3"/>
    </row>
    <row r="83" spans="1:17" x14ac:dyDescent="0.2">
      <c r="A83" s="1"/>
      <c r="B83" s="10"/>
      <c r="C83" s="10"/>
      <c r="D83" s="10"/>
      <c r="E83" s="36"/>
      <c r="F83" s="10"/>
      <c r="G83" s="10"/>
      <c r="H83" s="3"/>
      <c r="I83" s="3"/>
      <c r="J83" s="3"/>
      <c r="K83" s="3"/>
      <c r="L83" s="3"/>
      <c r="M83" s="3"/>
      <c r="N83" s="3"/>
      <c r="O83" s="3"/>
      <c r="P83" s="3"/>
      <c r="Q83" s="3"/>
    </row>
    <row r="84" spans="1:17" x14ac:dyDescent="0.2">
      <c r="A84" s="1"/>
      <c r="B84" s="10"/>
      <c r="C84" s="10"/>
      <c r="D84" s="10"/>
      <c r="E84" s="36"/>
      <c r="F84" s="10"/>
      <c r="G84" s="10"/>
      <c r="H84" s="3"/>
      <c r="I84" s="3"/>
      <c r="J84" s="3"/>
      <c r="K84" s="3"/>
      <c r="L84" s="3"/>
      <c r="M84" s="3"/>
      <c r="N84" s="3"/>
      <c r="O84" s="3"/>
      <c r="P84" s="3"/>
      <c r="Q84" s="3"/>
    </row>
    <row r="85" spans="1:17" x14ac:dyDescent="0.2">
      <c r="A85" s="1"/>
      <c r="B85" s="10"/>
      <c r="C85" s="10"/>
      <c r="D85" s="10"/>
      <c r="E85" s="36"/>
      <c r="F85" s="10"/>
      <c r="G85" s="10"/>
      <c r="H85" s="3"/>
      <c r="I85" s="3"/>
      <c r="J85" s="3"/>
      <c r="K85" s="3"/>
      <c r="L85" s="3"/>
      <c r="M85" s="3"/>
      <c r="N85" s="3"/>
      <c r="O85" s="3"/>
      <c r="P85" s="3"/>
      <c r="Q85" s="3"/>
    </row>
    <row r="86" spans="1:17" x14ac:dyDescent="0.2">
      <c r="A86" s="1"/>
      <c r="B86" s="10"/>
      <c r="C86" s="10"/>
      <c r="D86" s="10"/>
      <c r="E86" s="36"/>
      <c r="F86" s="10"/>
      <c r="G86" s="10"/>
      <c r="H86" s="3"/>
      <c r="I86" s="3"/>
      <c r="J86" s="3"/>
      <c r="K86" s="3"/>
      <c r="L86" s="3"/>
      <c r="M86" s="3"/>
      <c r="N86" s="3"/>
      <c r="O86" s="3"/>
      <c r="P86" s="3"/>
      <c r="Q86" s="3"/>
    </row>
    <row r="87" spans="1:17" x14ac:dyDescent="0.2">
      <c r="A87" s="1"/>
      <c r="B87" s="10"/>
      <c r="C87" s="10"/>
      <c r="D87" s="10"/>
      <c r="E87" s="36"/>
      <c r="F87" s="10"/>
      <c r="G87" s="10"/>
      <c r="H87" s="3"/>
      <c r="I87" s="3"/>
      <c r="J87" s="3"/>
      <c r="K87" s="3"/>
      <c r="L87" s="3"/>
      <c r="M87" s="3"/>
      <c r="N87" s="3"/>
      <c r="O87" s="3"/>
      <c r="P87" s="3"/>
      <c r="Q87" s="3"/>
    </row>
    <row r="88" spans="1:17" x14ac:dyDescent="0.2">
      <c r="A88" s="1"/>
      <c r="B88" s="10"/>
      <c r="C88" s="10"/>
      <c r="D88" s="10"/>
      <c r="E88" s="36"/>
      <c r="F88" s="10"/>
      <c r="G88" s="10"/>
      <c r="H88" s="3"/>
      <c r="I88" s="3"/>
      <c r="J88" s="3"/>
      <c r="K88" s="3"/>
      <c r="L88" s="3"/>
      <c r="M88" s="3"/>
      <c r="N88" s="3"/>
      <c r="O88" s="3"/>
      <c r="P88" s="3"/>
      <c r="Q88" s="3"/>
    </row>
    <row r="89" spans="1:17" x14ac:dyDescent="0.2">
      <c r="A89" s="1"/>
      <c r="B89" s="10"/>
      <c r="C89" s="10"/>
      <c r="D89" s="10"/>
      <c r="E89" s="36"/>
      <c r="F89" s="10"/>
      <c r="G89" s="10"/>
      <c r="H89" s="3"/>
      <c r="I89" s="3"/>
      <c r="J89" s="3"/>
      <c r="K89" s="3"/>
      <c r="L89" s="3"/>
      <c r="M89" s="3"/>
      <c r="N89" s="3"/>
      <c r="O89" s="3"/>
      <c r="P89" s="3"/>
      <c r="Q89" s="3"/>
    </row>
    <row r="90" spans="1:17" x14ac:dyDescent="0.2">
      <c r="A90" s="1"/>
      <c r="B90" s="10"/>
      <c r="C90" s="10"/>
      <c r="D90" s="10"/>
      <c r="E90" s="36"/>
      <c r="F90" s="10"/>
      <c r="G90" s="10"/>
      <c r="H90" s="3"/>
      <c r="I90" s="3"/>
      <c r="J90" s="3"/>
      <c r="K90" s="3"/>
      <c r="L90" s="3"/>
      <c r="M90" s="3"/>
      <c r="N90" s="3"/>
      <c r="O90" s="3"/>
      <c r="P90" s="3"/>
      <c r="Q90" s="3"/>
    </row>
    <row r="91" spans="1:17" x14ac:dyDescent="0.2">
      <c r="A91" s="1"/>
      <c r="B91" s="10"/>
      <c r="C91" s="10"/>
      <c r="D91" s="10"/>
      <c r="E91" s="36"/>
      <c r="F91" s="10"/>
      <c r="G91" s="10"/>
      <c r="H91" s="3"/>
      <c r="I91" s="3"/>
      <c r="J91" s="3"/>
      <c r="K91" s="3"/>
      <c r="L91" s="3"/>
      <c r="M91" s="3"/>
      <c r="N91" s="3"/>
      <c r="O91" s="3"/>
      <c r="P91" s="3"/>
      <c r="Q91" s="3"/>
    </row>
    <row r="92" spans="1:17" x14ac:dyDescent="0.2">
      <c r="A92" s="1"/>
      <c r="B92" s="10"/>
      <c r="C92" s="10"/>
      <c r="D92" s="10"/>
      <c r="E92" s="36"/>
      <c r="F92" s="10"/>
      <c r="G92" s="10"/>
      <c r="H92" s="3"/>
      <c r="I92" s="3"/>
      <c r="J92" s="3"/>
      <c r="K92" s="3"/>
      <c r="L92" s="3"/>
      <c r="M92" s="3"/>
      <c r="N92" s="3"/>
      <c r="O92" s="3"/>
      <c r="P92" s="3"/>
      <c r="Q92" s="3"/>
    </row>
    <row r="93" spans="1:17" x14ac:dyDescent="0.2">
      <c r="A93" s="1"/>
      <c r="B93" s="10"/>
      <c r="C93" s="10"/>
      <c r="D93" s="10"/>
      <c r="E93" s="36"/>
      <c r="F93" s="10"/>
      <c r="G93" s="10"/>
      <c r="H93" s="3"/>
      <c r="I93" s="3"/>
      <c r="J93" s="3"/>
      <c r="K93" s="3"/>
      <c r="L93" s="3"/>
      <c r="M93" s="3"/>
      <c r="N93" s="3"/>
      <c r="O93" s="3"/>
      <c r="P93" s="3"/>
      <c r="Q93" s="3"/>
    </row>
    <row r="94" spans="1:17" x14ac:dyDescent="0.2">
      <c r="A94" s="1"/>
      <c r="B94" s="10"/>
      <c r="C94" s="10"/>
      <c r="D94" s="10"/>
      <c r="E94" s="36"/>
      <c r="F94" s="10"/>
      <c r="G94" s="10"/>
      <c r="H94" s="3"/>
      <c r="I94" s="3"/>
      <c r="J94" s="3"/>
      <c r="K94" s="3"/>
      <c r="L94" s="3"/>
      <c r="M94" s="3"/>
      <c r="N94" s="3"/>
      <c r="O94" s="3"/>
      <c r="P94" s="3"/>
      <c r="Q94" s="3"/>
    </row>
    <row r="95" spans="1:17" x14ac:dyDescent="0.2">
      <c r="A95" s="1"/>
      <c r="B95" s="10"/>
      <c r="C95" s="10"/>
      <c r="D95" s="10"/>
      <c r="E95" s="36"/>
      <c r="F95" s="10"/>
      <c r="G95" s="10"/>
      <c r="H95" s="3"/>
      <c r="I95" s="3"/>
      <c r="J95" s="3"/>
      <c r="K95" s="3"/>
      <c r="L95" s="3"/>
      <c r="M95" s="3"/>
      <c r="N95" s="3"/>
      <c r="O95" s="3"/>
      <c r="P95" s="3"/>
      <c r="Q95" s="3"/>
    </row>
    <row r="96" spans="1:17" x14ac:dyDescent="0.2">
      <c r="A96" s="1"/>
      <c r="B96" s="10"/>
      <c r="C96" s="10"/>
      <c r="D96" s="10"/>
      <c r="E96" s="36"/>
      <c r="F96" s="10"/>
      <c r="G96" s="10"/>
      <c r="H96" s="3"/>
      <c r="I96" s="3"/>
      <c r="J96" s="3"/>
      <c r="K96" s="3"/>
      <c r="L96" s="3"/>
      <c r="M96" s="3"/>
      <c r="N96" s="3"/>
      <c r="O96" s="3"/>
      <c r="P96" s="3"/>
      <c r="Q96" s="3"/>
    </row>
    <row r="97" spans="1:17" x14ac:dyDescent="0.2">
      <c r="A97" s="1"/>
      <c r="B97" s="10"/>
      <c r="C97" s="10"/>
      <c r="D97" s="10"/>
      <c r="E97" s="36"/>
      <c r="F97" s="10"/>
      <c r="G97" s="10"/>
      <c r="H97" s="3"/>
      <c r="I97" s="3"/>
      <c r="J97" s="3"/>
      <c r="K97" s="3"/>
      <c r="L97" s="3"/>
      <c r="M97" s="3"/>
      <c r="N97" s="3"/>
      <c r="O97" s="3"/>
      <c r="P97" s="3"/>
      <c r="Q97" s="3"/>
    </row>
    <row r="98" spans="1:17" x14ac:dyDescent="0.2">
      <c r="A98" s="1"/>
      <c r="B98" s="10"/>
      <c r="C98" s="10"/>
      <c r="D98" s="10"/>
      <c r="E98" s="36"/>
      <c r="F98" s="10"/>
      <c r="G98" s="10"/>
      <c r="H98" s="3"/>
      <c r="I98" s="3"/>
      <c r="J98" s="3"/>
      <c r="K98" s="3"/>
      <c r="L98" s="3"/>
      <c r="M98" s="3"/>
      <c r="N98" s="3"/>
      <c r="O98" s="3"/>
      <c r="P98" s="3"/>
      <c r="Q98" s="3"/>
    </row>
    <row r="99" spans="1:17" x14ac:dyDescent="0.2">
      <c r="A99" s="1"/>
      <c r="B99" s="10"/>
      <c r="C99" s="10"/>
      <c r="D99" s="10"/>
      <c r="E99" s="36"/>
      <c r="F99" s="10"/>
      <c r="G99" s="10"/>
      <c r="H99" s="3"/>
      <c r="I99" s="3"/>
      <c r="J99" s="3"/>
      <c r="K99" s="3"/>
      <c r="L99" s="3"/>
      <c r="M99" s="3"/>
      <c r="N99" s="3"/>
      <c r="O99" s="3"/>
      <c r="P99" s="3"/>
      <c r="Q99" s="3"/>
    </row>
    <row r="100" spans="1:17" x14ac:dyDescent="0.2">
      <c r="A100" s="1"/>
      <c r="B100" s="10"/>
      <c r="C100" s="10"/>
      <c r="D100" s="10"/>
      <c r="E100" s="36"/>
      <c r="F100" s="10"/>
      <c r="G100" s="10"/>
      <c r="H100" s="3"/>
      <c r="I100" s="3"/>
      <c r="J100" s="3"/>
      <c r="K100" s="3"/>
      <c r="L100" s="3"/>
      <c r="M100" s="3"/>
      <c r="N100" s="3"/>
      <c r="O100" s="3"/>
      <c r="P100" s="3"/>
      <c r="Q100" s="3"/>
    </row>
    <row r="101" spans="1:17" x14ac:dyDescent="0.2">
      <c r="A101" s="1"/>
      <c r="B101" s="10"/>
      <c r="C101" s="10"/>
      <c r="D101" s="10"/>
      <c r="E101" s="36"/>
      <c r="F101" s="10"/>
      <c r="G101" s="10"/>
      <c r="H101" s="3"/>
      <c r="I101" s="3"/>
      <c r="J101" s="3"/>
      <c r="K101" s="3"/>
      <c r="L101" s="3"/>
      <c r="M101" s="3"/>
      <c r="N101" s="3"/>
      <c r="O101" s="3"/>
      <c r="P101" s="3"/>
      <c r="Q101" s="3"/>
    </row>
    <row r="102" spans="1:17" x14ac:dyDescent="0.2">
      <c r="A102" s="1"/>
      <c r="B102" s="10"/>
      <c r="C102" s="10"/>
      <c r="D102" s="10"/>
      <c r="E102" s="36"/>
      <c r="F102" s="10"/>
      <c r="G102" s="10"/>
      <c r="H102" s="3"/>
      <c r="I102" s="3"/>
      <c r="J102" s="3"/>
      <c r="K102" s="3"/>
      <c r="L102" s="3"/>
      <c r="M102" s="3"/>
      <c r="N102" s="3"/>
      <c r="O102" s="3"/>
      <c r="P102" s="3"/>
      <c r="Q102" s="3"/>
    </row>
    <row r="103" spans="1:17" x14ac:dyDescent="0.2">
      <c r="A103" s="1"/>
      <c r="B103" s="10"/>
      <c r="C103" s="10"/>
      <c r="D103" s="10"/>
      <c r="E103" s="36"/>
      <c r="F103" s="10"/>
      <c r="G103" s="10"/>
      <c r="H103" s="3"/>
      <c r="I103" s="3"/>
      <c r="J103" s="3"/>
      <c r="K103" s="3"/>
      <c r="L103" s="3"/>
      <c r="M103" s="3"/>
      <c r="N103" s="3"/>
      <c r="O103" s="3"/>
      <c r="P103" s="3"/>
      <c r="Q103" s="3"/>
    </row>
    <row r="104" spans="1:17" x14ac:dyDescent="0.2">
      <c r="A104" s="1"/>
      <c r="B104" s="10"/>
      <c r="C104" s="10"/>
      <c r="D104" s="10"/>
      <c r="E104" s="36"/>
      <c r="F104" s="10"/>
      <c r="G104" s="10"/>
      <c r="H104" s="3"/>
      <c r="I104" s="3"/>
      <c r="J104" s="3"/>
      <c r="K104" s="3"/>
      <c r="L104" s="3"/>
      <c r="M104" s="3"/>
      <c r="N104" s="3"/>
      <c r="O104" s="3"/>
      <c r="P104" s="3"/>
      <c r="Q104" s="3"/>
    </row>
    <row r="105" spans="1:17" x14ac:dyDescent="0.2">
      <c r="A105" s="1"/>
      <c r="B105" s="10"/>
      <c r="C105" s="10"/>
      <c r="D105" s="10"/>
      <c r="E105" s="36"/>
      <c r="F105" s="10"/>
      <c r="G105" s="10"/>
      <c r="H105" s="3"/>
      <c r="I105" s="3"/>
      <c r="J105" s="3"/>
      <c r="K105" s="3"/>
      <c r="L105" s="3"/>
      <c r="M105" s="3"/>
      <c r="N105" s="3"/>
      <c r="O105" s="3"/>
      <c r="P105" s="3"/>
      <c r="Q105" s="3"/>
    </row>
    <row r="106" spans="1:17" x14ac:dyDescent="0.2">
      <c r="A106" s="1"/>
      <c r="B106" s="10"/>
      <c r="C106" s="10"/>
      <c r="D106" s="10"/>
      <c r="E106" s="36"/>
      <c r="F106" s="10"/>
      <c r="G106" s="10"/>
      <c r="H106" s="3"/>
      <c r="I106" s="3"/>
      <c r="J106" s="3"/>
      <c r="K106" s="3"/>
      <c r="L106" s="3"/>
      <c r="M106" s="3"/>
      <c r="N106" s="3"/>
      <c r="O106" s="3"/>
      <c r="P106" s="3"/>
      <c r="Q106" s="3"/>
    </row>
    <row r="107" spans="1:17" x14ac:dyDescent="0.2">
      <c r="A107" s="1"/>
      <c r="B107" s="10"/>
      <c r="C107" s="10"/>
      <c r="D107" s="10"/>
      <c r="E107" s="36"/>
      <c r="F107" s="10"/>
      <c r="G107" s="10"/>
      <c r="H107" s="3"/>
      <c r="I107" s="3"/>
      <c r="J107" s="3"/>
      <c r="K107" s="3"/>
      <c r="L107" s="3"/>
      <c r="M107" s="3"/>
      <c r="N107" s="3"/>
      <c r="O107" s="3"/>
      <c r="P107" s="3"/>
      <c r="Q107" s="3"/>
    </row>
    <row r="108" spans="1:17" x14ac:dyDescent="0.2">
      <c r="A108" s="1"/>
      <c r="B108" s="10"/>
      <c r="C108" s="10"/>
      <c r="D108" s="10"/>
      <c r="E108" s="36"/>
      <c r="F108" s="10"/>
      <c r="G108" s="10"/>
      <c r="H108" s="3"/>
      <c r="I108" s="3"/>
      <c r="J108" s="3"/>
      <c r="K108" s="3"/>
      <c r="L108" s="3"/>
      <c r="M108" s="3"/>
      <c r="N108" s="3"/>
      <c r="O108" s="3"/>
      <c r="P108" s="3"/>
      <c r="Q108" s="3"/>
    </row>
    <row r="109" spans="1:17" x14ac:dyDescent="0.2">
      <c r="A109" s="1"/>
      <c r="B109" s="10"/>
      <c r="C109" s="10"/>
      <c r="D109" s="10"/>
      <c r="E109" s="36"/>
      <c r="F109" s="10"/>
      <c r="G109" s="10"/>
      <c r="H109" s="3"/>
      <c r="I109" s="3"/>
      <c r="J109" s="3"/>
      <c r="K109" s="3"/>
      <c r="L109" s="3"/>
      <c r="M109" s="3"/>
      <c r="N109" s="3"/>
      <c r="O109" s="3"/>
      <c r="P109" s="3"/>
      <c r="Q109" s="3"/>
    </row>
    <row r="110" spans="1:17" x14ac:dyDescent="0.2">
      <c r="A110" s="1"/>
      <c r="B110" s="10"/>
      <c r="C110" s="10"/>
      <c r="D110" s="10"/>
      <c r="E110" s="36"/>
      <c r="F110" s="10"/>
      <c r="G110" s="10"/>
      <c r="H110" s="3"/>
      <c r="I110" s="3"/>
      <c r="J110" s="3"/>
      <c r="K110" s="3"/>
      <c r="L110" s="3"/>
      <c r="M110" s="3"/>
      <c r="N110" s="3"/>
      <c r="O110" s="3"/>
      <c r="P110" s="3"/>
      <c r="Q110" s="3"/>
    </row>
    <row r="111" spans="1:17" x14ac:dyDescent="0.2">
      <c r="A111" s="1"/>
      <c r="B111" s="10"/>
      <c r="C111" s="10"/>
      <c r="D111" s="10"/>
      <c r="E111" s="36"/>
      <c r="F111" s="10"/>
      <c r="G111" s="10"/>
      <c r="H111" s="3"/>
      <c r="I111" s="3"/>
      <c r="J111" s="3"/>
      <c r="K111" s="3"/>
      <c r="L111" s="3"/>
      <c r="M111" s="3"/>
      <c r="N111" s="3"/>
      <c r="O111" s="3"/>
      <c r="P111" s="3"/>
      <c r="Q111" s="3"/>
    </row>
    <row r="112" spans="1:17" x14ac:dyDescent="0.2">
      <c r="A112" s="1"/>
      <c r="B112" s="10"/>
      <c r="C112" s="10"/>
      <c r="D112" s="10"/>
      <c r="E112" s="36"/>
      <c r="F112" s="10"/>
      <c r="G112" s="10"/>
      <c r="H112" s="3"/>
      <c r="I112" s="3"/>
      <c r="J112" s="3"/>
      <c r="K112" s="3"/>
      <c r="L112" s="3"/>
      <c r="M112" s="3"/>
      <c r="N112" s="3"/>
      <c r="O112" s="3"/>
      <c r="P112" s="3"/>
      <c r="Q112" s="3"/>
    </row>
    <row r="113" spans="1:17" x14ac:dyDescent="0.2">
      <c r="A113" s="1"/>
      <c r="B113" s="10"/>
      <c r="C113" s="10"/>
      <c r="D113" s="10"/>
      <c r="E113" s="36"/>
      <c r="F113" s="10"/>
      <c r="G113" s="10"/>
      <c r="H113" s="3"/>
      <c r="I113" s="3"/>
      <c r="J113" s="3"/>
      <c r="K113" s="3"/>
      <c r="L113" s="3"/>
      <c r="M113" s="3"/>
      <c r="N113" s="3"/>
      <c r="O113" s="3"/>
      <c r="P113" s="3"/>
      <c r="Q113" s="3"/>
    </row>
    <row r="114" spans="1:17" x14ac:dyDescent="0.2">
      <c r="A114" s="1"/>
      <c r="B114" s="10"/>
      <c r="C114" s="10"/>
      <c r="D114" s="10"/>
      <c r="E114" s="36"/>
      <c r="F114" s="10"/>
      <c r="G114" s="10"/>
      <c r="H114" s="3"/>
      <c r="I114" s="3"/>
      <c r="J114" s="3"/>
      <c r="K114" s="3"/>
      <c r="L114" s="3"/>
      <c r="M114" s="3"/>
      <c r="N114" s="3"/>
      <c r="O114" s="3"/>
      <c r="P114" s="3"/>
      <c r="Q114" s="3"/>
    </row>
    <row r="115" spans="1:17" x14ac:dyDescent="0.2">
      <c r="A115" s="1"/>
      <c r="B115" s="10"/>
      <c r="C115" s="10"/>
      <c r="D115" s="10"/>
      <c r="E115" s="36"/>
      <c r="F115" s="10"/>
      <c r="G115" s="10"/>
      <c r="H115" s="3"/>
      <c r="I115" s="3"/>
      <c r="J115" s="3"/>
      <c r="K115" s="3"/>
      <c r="L115" s="3"/>
      <c r="M115" s="3"/>
      <c r="N115" s="3"/>
      <c r="O115" s="3"/>
      <c r="P115" s="3"/>
      <c r="Q115" s="3"/>
    </row>
    <row r="116" spans="1:17" x14ac:dyDescent="0.2">
      <c r="A116" s="1"/>
      <c r="B116" s="10"/>
      <c r="C116" s="10"/>
      <c r="D116" s="10"/>
      <c r="E116" s="36"/>
      <c r="F116" s="10"/>
      <c r="G116" s="10"/>
      <c r="H116" s="3"/>
      <c r="I116" s="3"/>
      <c r="J116" s="3"/>
      <c r="K116" s="3"/>
      <c r="L116" s="3"/>
      <c r="M116" s="3"/>
      <c r="N116" s="3"/>
      <c r="O116" s="3"/>
      <c r="P116" s="3"/>
      <c r="Q116" s="3"/>
    </row>
    <row r="117" spans="1:17" x14ac:dyDescent="0.2">
      <c r="A117" s="1"/>
      <c r="B117" s="10"/>
      <c r="C117" s="10"/>
      <c r="D117" s="10"/>
      <c r="E117" s="36"/>
      <c r="F117" s="10"/>
      <c r="G117" s="10"/>
      <c r="H117" s="3"/>
      <c r="I117" s="3"/>
      <c r="J117" s="3"/>
      <c r="K117" s="3"/>
      <c r="L117" s="3"/>
      <c r="M117" s="3"/>
      <c r="N117" s="3"/>
      <c r="O117" s="3"/>
      <c r="P117" s="3"/>
      <c r="Q117" s="3"/>
    </row>
    <row r="118" spans="1:17" x14ac:dyDescent="0.2">
      <c r="A118" s="1"/>
      <c r="B118" s="10"/>
      <c r="C118" s="10"/>
      <c r="D118" s="10"/>
      <c r="E118" s="36"/>
      <c r="F118" s="10"/>
      <c r="G118" s="10"/>
      <c r="H118" s="3"/>
      <c r="I118" s="3"/>
      <c r="J118" s="3"/>
      <c r="K118" s="3"/>
      <c r="L118" s="3"/>
      <c r="M118" s="3"/>
      <c r="N118" s="3"/>
      <c r="O118" s="3"/>
      <c r="P118" s="3"/>
      <c r="Q118" s="3"/>
    </row>
    <row r="119" spans="1:17" x14ac:dyDescent="0.2">
      <c r="A119" s="1"/>
      <c r="B119" s="10"/>
      <c r="C119" s="10"/>
      <c r="D119" s="10"/>
      <c r="E119" s="36"/>
      <c r="F119" s="10"/>
      <c r="G119" s="10"/>
      <c r="H119" s="3"/>
      <c r="I119" s="3"/>
      <c r="J119" s="3"/>
      <c r="K119" s="3"/>
      <c r="L119" s="3"/>
      <c r="M119" s="3"/>
      <c r="N119" s="3"/>
      <c r="O119" s="3"/>
      <c r="P119" s="3"/>
      <c r="Q119" s="3"/>
    </row>
    <row r="120" spans="1:17" x14ac:dyDescent="0.2">
      <c r="A120" s="1"/>
      <c r="B120" s="10"/>
      <c r="C120" s="10"/>
      <c r="D120" s="10"/>
      <c r="E120" s="36"/>
      <c r="F120" s="10"/>
      <c r="G120" s="10"/>
      <c r="H120" s="3"/>
      <c r="I120" s="3"/>
      <c r="J120" s="3"/>
      <c r="K120" s="3"/>
      <c r="L120" s="3"/>
      <c r="M120" s="3"/>
      <c r="N120" s="3"/>
      <c r="O120" s="3"/>
      <c r="P120" s="3"/>
      <c r="Q120" s="3"/>
    </row>
    <row r="121" spans="1:17" x14ac:dyDescent="0.2">
      <c r="A121" s="1"/>
      <c r="B121" s="10"/>
      <c r="C121" s="10"/>
      <c r="D121" s="10"/>
      <c r="E121" s="36"/>
      <c r="F121" s="10"/>
      <c r="G121" s="10"/>
      <c r="H121" s="3"/>
      <c r="I121" s="3"/>
      <c r="J121" s="3"/>
      <c r="K121" s="3"/>
      <c r="L121" s="3"/>
      <c r="M121" s="3"/>
      <c r="N121" s="3"/>
      <c r="O121" s="3"/>
      <c r="P121" s="3"/>
      <c r="Q121" s="3"/>
    </row>
    <row r="122" spans="1:17" x14ac:dyDescent="0.2">
      <c r="A122" s="1"/>
      <c r="B122" s="10"/>
      <c r="C122" s="10"/>
      <c r="D122" s="10"/>
      <c r="E122" s="36"/>
      <c r="F122" s="10"/>
      <c r="G122" s="10"/>
      <c r="H122" s="3"/>
      <c r="I122" s="3"/>
      <c r="J122" s="3"/>
      <c r="K122" s="3"/>
      <c r="L122" s="3"/>
      <c r="M122" s="3"/>
      <c r="N122" s="3"/>
      <c r="O122" s="3"/>
      <c r="P122" s="3"/>
      <c r="Q122" s="3"/>
    </row>
    <row r="123" spans="1:17" x14ac:dyDescent="0.2">
      <c r="A123" s="1"/>
      <c r="B123" s="10"/>
      <c r="C123" s="10"/>
      <c r="D123" s="10"/>
      <c r="E123" s="10"/>
      <c r="F123" s="10"/>
      <c r="G123" s="10"/>
      <c r="H123" s="3"/>
      <c r="I123" s="3"/>
      <c r="J123" s="3"/>
      <c r="K123" s="3"/>
      <c r="L123" s="3"/>
      <c r="M123" s="3"/>
      <c r="N123" s="3"/>
      <c r="O123" s="3"/>
      <c r="P123" s="3"/>
      <c r="Q123" s="3"/>
    </row>
    <row r="124" spans="1:17" x14ac:dyDescent="0.2">
      <c r="A124" s="1"/>
      <c r="B124" s="10"/>
      <c r="C124" s="10"/>
      <c r="D124" s="10"/>
      <c r="E124" s="10"/>
      <c r="F124" s="10"/>
      <c r="G124" s="10"/>
      <c r="H124" s="3"/>
      <c r="I124" s="3"/>
      <c r="J124" s="3"/>
      <c r="K124" s="3"/>
      <c r="L124" s="3"/>
      <c r="M124" s="3"/>
      <c r="N124" s="3"/>
      <c r="O124" s="3"/>
      <c r="P124" s="3"/>
      <c r="Q124" s="3"/>
    </row>
    <row r="125" spans="1:17" x14ac:dyDescent="0.2">
      <c r="A125" s="1"/>
      <c r="B125" s="10"/>
      <c r="C125" s="10"/>
      <c r="D125" s="10"/>
      <c r="E125" s="10"/>
      <c r="F125" s="10"/>
      <c r="G125" s="10"/>
      <c r="H125" s="3"/>
      <c r="I125" s="3"/>
      <c r="J125" s="3"/>
      <c r="K125" s="3"/>
      <c r="L125" s="3"/>
      <c r="M125" s="3"/>
      <c r="N125" s="3"/>
      <c r="O125" s="3"/>
      <c r="P125" s="3"/>
      <c r="Q125" s="3"/>
    </row>
    <row r="126" spans="1:17" x14ac:dyDescent="0.2">
      <c r="A126" s="1"/>
      <c r="B126" s="10"/>
      <c r="C126" s="10"/>
      <c r="D126" s="10"/>
      <c r="E126" s="10"/>
      <c r="F126" s="10"/>
      <c r="G126" s="10"/>
      <c r="H126" s="3"/>
      <c r="I126" s="3"/>
      <c r="J126" s="3"/>
      <c r="K126" s="3"/>
      <c r="L126" s="3"/>
      <c r="M126" s="3"/>
      <c r="N126" s="3"/>
      <c r="O126" s="3"/>
      <c r="P126" s="3"/>
      <c r="Q126" s="3"/>
    </row>
    <row r="127" spans="1:17" x14ac:dyDescent="0.2">
      <c r="A127" s="1"/>
      <c r="B127" s="10"/>
      <c r="C127" s="10"/>
      <c r="D127" s="10"/>
      <c r="E127" s="10"/>
      <c r="F127" s="10"/>
      <c r="G127" s="10"/>
      <c r="H127" s="3"/>
      <c r="I127" s="3"/>
      <c r="J127" s="3"/>
      <c r="K127" s="3"/>
      <c r="L127" s="3"/>
      <c r="M127" s="3"/>
      <c r="N127" s="3"/>
      <c r="O127" s="3"/>
      <c r="P127" s="3"/>
      <c r="Q127" s="3"/>
    </row>
    <row r="128" spans="1:17" x14ac:dyDescent="0.2">
      <c r="A128" s="1"/>
      <c r="B128" s="10"/>
      <c r="C128" s="10"/>
      <c r="D128" s="10"/>
      <c r="E128" s="10"/>
      <c r="F128" s="10"/>
      <c r="G128" s="10"/>
      <c r="H128" s="3"/>
      <c r="I128" s="3"/>
      <c r="J128" s="3"/>
      <c r="K128" s="3"/>
      <c r="L128" s="3"/>
      <c r="M128" s="3"/>
      <c r="N128" s="3"/>
      <c r="O128" s="3"/>
      <c r="P128" s="3"/>
      <c r="Q128" s="3"/>
    </row>
    <row r="129" spans="1:17" x14ac:dyDescent="0.2">
      <c r="A129" s="1"/>
      <c r="B129" s="10"/>
      <c r="C129" s="10"/>
      <c r="D129" s="10"/>
      <c r="E129" s="10"/>
      <c r="F129" s="10"/>
      <c r="G129" s="10"/>
      <c r="H129" s="3"/>
      <c r="I129" s="3"/>
      <c r="J129" s="3"/>
      <c r="K129" s="3"/>
      <c r="L129" s="3"/>
      <c r="M129" s="3"/>
      <c r="N129" s="3"/>
      <c r="O129" s="3"/>
      <c r="P129" s="3"/>
      <c r="Q129" s="3"/>
    </row>
    <row r="130" spans="1:17" x14ac:dyDescent="0.2">
      <c r="A130" s="1"/>
      <c r="B130" s="10"/>
      <c r="C130" s="10"/>
      <c r="D130" s="10"/>
      <c r="E130" s="10"/>
      <c r="F130" s="10"/>
      <c r="G130" s="10"/>
      <c r="H130" s="3"/>
      <c r="I130" s="3"/>
      <c r="J130" s="3"/>
      <c r="K130" s="3"/>
      <c r="L130" s="3"/>
      <c r="M130" s="3"/>
      <c r="N130" s="3"/>
      <c r="O130" s="3"/>
      <c r="P130" s="3"/>
      <c r="Q130" s="3"/>
    </row>
    <row r="131" spans="1:17" x14ac:dyDescent="0.2">
      <c r="A131" s="1"/>
      <c r="H131" s="3"/>
      <c r="I131" s="3"/>
      <c r="J131" s="3"/>
      <c r="K131" s="3"/>
      <c r="L131" s="3"/>
      <c r="M131" s="3"/>
      <c r="N131" s="3"/>
      <c r="O131" s="3"/>
      <c r="P131" s="3"/>
      <c r="Q131" s="3"/>
    </row>
    <row r="132" spans="1:17" x14ac:dyDescent="0.2">
      <c r="A132" s="1"/>
      <c r="H132" s="3"/>
      <c r="I132" s="3"/>
      <c r="J132" s="3"/>
      <c r="K132" s="3"/>
      <c r="L132" s="3"/>
      <c r="M132" s="3"/>
      <c r="N132" s="3"/>
      <c r="O132" s="3"/>
      <c r="P132" s="3"/>
      <c r="Q132" s="3"/>
    </row>
    <row r="133" spans="1:17" x14ac:dyDescent="0.2">
      <c r="A133" s="1"/>
      <c r="H133" s="3"/>
      <c r="I133" s="3"/>
      <c r="J133" s="3"/>
      <c r="K133" s="3"/>
      <c r="L133" s="3"/>
      <c r="M133" s="3"/>
      <c r="N133" s="3"/>
      <c r="O133" s="3"/>
      <c r="P133" s="3"/>
      <c r="Q133" s="3"/>
    </row>
    <row r="134" spans="1:17" x14ac:dyDescent="0.2">
      <c r="A134" s="1"/>
      <c r="H134" s="3"/>
      <c r="I134" s="3"/>
      <c r="J134" s="3"/>
      <c r="K134" s="3"/>
      <c r="L134" s="3"/>
      <c r="M134" s="3"/>
      <c r="N134" s="3"/>
      <c r="O134" s="3"/>
      <c r="P134" s="3"/>
      <c r="Q134" s="3"/>
    </row>
    <row r="135" spans="1:17" x14ac:dyDescent="0.2">
      <c r="A135" s="1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</row>
    <row r="136" spans="1:17" x14ac:dyDescent="0.2">
      <c r="A136" s="1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</row>
    <row r="137" spans="1:17" x14ac:dyDescent="0.2">
      <c r="A137" s="1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</row>
    <row r="138" spans="1:17" x14ac:dyDescent="0.2"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</row>
    <row r="139" spans="1:17" x14ac:dyDescent="0.2"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</row>
    <row r="140" spans="1:17" x14ac:dyDescent="0.2"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</row>
    <row r="141" spans="1:17" x14ac:dyDescent="0.2"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</row>
    <row r="142" spans="1:17" x14ac:dyDescent="0.2"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</row>
  </sheetData>
  <sheetProtection sheet="1" insertHyperlinks="0" autoFilter="0" pivotTables="0"/>
  <mergeCells count="5">
    <mergeCell ref="B2:E3"/>
    <mergeCell ref="F2:G3"/>
    <mergeCell ref="C4:E4"/>
    <mergeCell ref="C5:E5"/>
    <mergeCell ref="C6:E6"/>
  </mergeCells>
  <conditionalFormatting sqref="C4:E4">
    <cfRule type="expression" dxfId="89" priority="28" stopIfTrue="1">
      <formula>IF($C$4="AWS / FA / Signal &amp; Magnet",1,0)</formula>
    </cfRule>
  </conditionalFormatting>
  <conditionalFormatting sqref="E10:E11">
    <cfRule type="cellIs" dxfId="88" priority="21" stopIfTrue="1" operator="greaterThan">
      <formula>0</formula>
    </cfRule>
  </conditionalFormatting>
  <conditionalFormatting sqref="E27">
    <cfRule type="cellIs" dxfId="87" priority="4" stopIfTrue="1" operator="greaterThan">
      <formula>0</formula>
    </cfRule>
  </conditionalFormatting>
  <conditionalFormatting sqref="E34">
    <cfRule type="cellIs" dxfId="86" priority="3" stopIfTrue="1" operator="greaterThan">
      <formula>0</formula>
    </cfRule>
  </conditionalFormatting>
  <conditionalFormatting sqref="E41">
    <cfRule type="cellIs" dxfId="85" priority="1" stopIfTrue="1" operator="greaterThan">
      <formula>0</formula>
    </cfRule>
  </conditionalFormatting>
  <conditionalFormatting sqref="F9:F16">
    <cfRule type="cellIs" dxfId="84" priority="16" stopIfTrue="1" operator="greaterThan">
      <formula>0</formula>
    </cfRule>
  </conditionalFormatting>
  <conditionalFormatting sqref="F16">
    <cfRule type="cellIs" dxfId="83" priority="17" stopIfTrue="1" operator="lessThan">
      <formula>0</formula>
    </cfRule>
  </conditionalFormatting>
  <conditionalFormatting sqref="F18:F24">
    <cfRule type="cellIs" dxfId="82" priority="11" stopIfTrue="1" operator="greaterThan">
      <formula>0</formula>
    </cfRule>
  </conditionalFormatting>
  <conditionalFormatting sqref="F24">
    <cfRule type="cellIs" dxfId="81" priority="12" stopIfTrue="1" operator="lessThan">
      <formula>0</formula>
    </cfRule>
  </conditionalFormatting>
  <conditionalFormatting sqref="F26:F31">
    <cfRule type="cellIs" dxfId="80" priority="9" stopIfTrue="1" operator="greaterThan">
      <formula>0</formula>
    </cfRule>
  </conditionalFormatting>
  <conditionalFormatting sqref="F31">
    <cfRule type="cellIs" dxfId="79" priority="10" stopIfTrue="1" operator="lessThan">
      <formula>0</formula>
    </cfRule>
  </conditionalFormatting>
  <conditionalFormatting sqref="F34:F38">
    <cfRule type="cellIs" dxfId="78" priority="7" stopIfTrue="1" operator="greaterThan">
      <formula>0</formula>
    </cfRule>
  </conditionalFormatting>
  <conditionalFormatting sqref="F38">
    <cfRule type="cellIs" dxfId="77" priority="8" stopIfTrue="1" operator="lessThan">
      <formula>0</formula>
    </cfRule>
  </conditionalFormatting>
  <conditionalFormatting sqref="F41:F45">
    <cfRule type="cellIs" dxfId="76" priority="2" stopIfTrue="1" operator="greaterThan">
      <formula>0</formula>
    </cfRule>
  </conditionalFormatting>
  <conditionalFormatting sqref="F45">
    <cfRule type="cellIs" dxfId="75" priority="6" stopIfTrue="1" operator="lessThan">
      <formula>0</formula>
    </cfRule>
  </conditionalFormatting>
  <conditionalFormatting sqref="G15">
    <cfRule type="cellIs" dxfId="74" priority="24" stopIfTrue="1" operator="greaterThan">
      <formula>0</formula>
    </cfRule>
  </conditionalFormatting>
  <dataValidations count="7">
    <dataValidation type="decimal" allowBlank="1" showInputMessage="1" showErrorMessage="1" sqref="E16 E24 E31 E38 E45" xr:uid="{31B0AC03-C4C2-47A9-AC5D-CF42B98045F1}">
      <formula1>-1</formula1>
      <formula2>1</formula2>
    </dataValidation>
    <dataValidation type="decimal" operator="lessThanOrEqual" allowBlank="1" showInputMessage="1" showErrorMessage="1" sqref="E46" xr:uid="{70B5B512-E30B-4BCD-A46B-C96E91291389}">
      <formula1>0</formula1>
    </dataValidation>
    <dataValidation operator="greaterThan" allowBlank="1" showInputMessage="1" showErrorMessage="1" sqref="C9 C40 C33 C26 F26 F33 C12 F40" xr:uid="{D339C388-ADBD-4FD2-8549-9F88EBCD6260}"/>
    <dataValidation type="list" allowBlank="1" showInputMessage="1" showErrorMessage="1" sqref="C4:E4" xr:uid="{DDD82BD9-FD10-498E-A99C-1B250AB352B5}">
      <formula1>$C$66:$C$76</formula1>
    </dataValidation>
    <dataValidation type="decimal" operator="greaterThanOrEqual" allowBlank="1" showInputMessage="1" showErrorMessage="1" sqref="E27 E41 E34 E10:E12" xr:uid="{1F7CFE1B-DADD-4D13-85B1-F04D77644333}">
      <formula1>0</formula1>
    </dataValidation>
    <dataValidation type="decimal" operator="greaterThan" allowBlank="1" showInputMessage="1" showErrorMessage="1" sqref="E29 E26 E36 E33 E22 E18:E20 E43 E14 E40 E9 C20" xr:uid="{EB9A3E79-C6CD-4EAC-9BC6-9822A11B5B91}">
      <formula1>0</formula1>
    </dataValidation>
    <dataValidation type="list" allowBlank="1" showInputMessage="1" showErrorMessage="1" sqref="D18:D20" xr:uid="{DAF102BA-F200-44C1-A93E-A32E2011B396}">
      <formula1>"h, Stk, psch"</formula1>
    </dataValidation>
  </dataValidations>
  <pageMargins left="0.70866141732283472" right="0.39370078740157483" top="0.59055118110236227" bottom="0.23622047244094491" header="0.19685039370078741" footer="0.19685039370078741"/>
  <pageSetup paperSize="9" scale="90" orientation="portrait" horizontalDpi="300" vertic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C8E025-890A-4C7E-9CF4-3E0B493239E2}">
  <sheetPr>
    <pageSetUpPr fitToPage="1"/>
  </sheetPr>
  <dimension ref="A1:Q142"/>
  <sheetViews>
    <sheetView workbookViewId="0">
      <selection activeCell="K10" sqref="K10"/>
    </sheetView>
  </sheetViews>
  <sheetFormatPr baseColWidth="10" defaultColWidth="11.42578125" defaultRowHeight="12.75" x14ac:dyDescent="0.2"/>
  <cols>
    <col min="1" max="1" width="2.140625" style="6" customWidth="1"/>
    <col min="2" max="2" width="35.42578125" style="34" customWidth="1"/>
    <col min="3" max="3" width="7.5703125" style="34" customWidth="1"/>
    <col min="4" max="4" width="8" style="34" bestFit="1" customWidth="1"/>
    <col min="5" max="5" width="18.5703125" style="34" customWidth="1"/>
    <col min="6" max="6" width="11.7109375" style="34" bestFit="1" customWidth="1"/>
    <col min="7" max="7" width="25.7109375" style="34" bestFit="1" customWidth="1"/>
    <col min="8" max="17" width="11.42578125" style="68" customWidth="1"/>
    <col min="18" max="18" width="11.42578125" style="3" customWidth="1"/>
    <col min="19" max="16384" width="11.42578125" style="3"/>
  </cols>
  <sheetData>
    <row r="1" spans="1:17" ht="4.5" customHeight="1" x14ac:dyDescent="0.2">
      <c r="A1" s="1"/>
      <c r="B1" s="10"/>
      <c r="C1" s="10"/>
      <c r="D1" s="10"/>
      <c r="E1" s="10"/>
      <c r="F1" s="10"/>
      <c r="G1" s="10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ht="15" customHeight="1" x14ac:dyDescent="0.2">
      <c r="A2" s="1"/>
      <c r="B2" s="225" t="s">
        <v>112</v>
      </c>
      <c r="C2" s="226"/>
      <c r="D2" s="226"/>
      <c r="E2" s="226"/>
      <c r="F2" s="227"/>
      <c r="G2" s="227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15" customHeight="1" x14ac:dyDescent="0.2">
      <c r="A3" s="35"/>
      <c r="B3" s="226"/>
      <c r="C3" s="226"/>
      <c r="D3" s="226"/>
      <c r="E3" s="226"/>
      <c r="F3" s="228"/>
      <c r="G3" s="228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ht="15" customHeight="1" x14ac:dyDescent="0.2">
      <c r="A4" s="1"/>
      <c r="B4" s="44" t="s">
        <v>113</v>
      </c>
      <c r="C4" s="229" t="s">
        <v>147</v>
      </c>
      <c r="D4" s="229"/>
      <c r="E4" s="230"/>
      <c r="F4" s="151"/>
      <c r="G4" s="152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ht="15" customHeight="1" x14ac:dyDescent="0.2">
      <c r="A5" s="1"/>
      <c r="B5" s="42" t="s">
        <v>3</v>
      </c>
      <c r="C5" s="231" t="s">
        <v>186</v>
      </c>
      <c r="D5" s="232"/>
      <c r="E5" s="232"/>
      <c r="F5" s="12"/>
      <c r="G5" s="47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ht="79.5" customHeight="1" x14ac:dyDescent="0.2">
      <c r="A6" s="1"/>
      <c r="B6" s="43" t="s">
        <v>4</v>
      </c>
      <c r="C6" s="233" t="s">
        <v>187</v>
      </c>
      <c r="D6" s="234"/>
      <c r="E6" s="235"/>
      <c r="F6" s="20" t="s">
        <v>5</v>
      </c>
      <c r="G6" s="89" t="str">
        <f>Gerät!G7</f>
        <v>[Name des Bieters]</v>
      </c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ht="4.5" customHeight="1" thickBot="1" x14ac:dyDescent="0.25">
      <c r="A7" s="1"/>
      <c r="B7" s="10"/>
      <c r="C7" s="10"/>
      <c r="D7" s="10"/>
      <c r="E7" s="10"/>
      <c r="F7" s="10"/>
      <c r="G7" s="10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ht="15" customHeight="1" x14ac:dyDescent="0.2">
      <c r="A8" s="4">
        <v>1</v>
      </c>
      <c r="B8" s="48" t="s">
        <v>114</v>
      </c>
      <c r="C8" s="13" t="s">
        <v>115</v>
      </c>
      <c r="D8" s="13" t="s">
        <v>116</v>
      </c>
      <c r="E8" s="13" t="s">
        <v>10</v>
      </c>
      <c r="F8" s="13" t="s">
        <v>11</v>
      </c>
      <c r="G8" s="49" t="s">
        <v>12</v>
      </c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 ht="15" customHeight="1" x14ac:dyDescent="0.2">
      <c r="A9" s="4">
        <v>2</v>
      </c>
      <c r="B9" s="50" t="s">
        <v>117</v>
      </c>
      <c r="C9" s="41"/>
      <c r="D9" s="25" t="s">
        <v>108</v>
      </c>
      <c r="E9" s="51"/>
      <c r="F9" s="52">
        <f>E9</f>
        <v>0</v>
      </c>
      <c r="G9" s="53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15" customHeight="1" x14ac:dyDescent="0.2">
      <c r="A10" s="4">
        <v>3</v>
      </c>
      <c r="B10" s="54" t="s">
        <v>118</v>
      </c>
      <c r="C10" s="153"/>
      <c r="D10" s="25" t="s">
        <v>119</v>
      </c>
      <c r="E10" s="52">
        <f>C10*$E$9</f>
        <v>0</v>
      </c>
      <c r="F10" s="52">
        <f>E10</f>
        <v>0</v>
      </c>
      <c r="G10" s="55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ht="15" customHeight="1" x14ac:dyDescent="0.2">
      <c r="A11" s="4">
        <v>4</v>
      </c>
      <c r="B11" s="54" t="s">
        <v>120</v>
      </c>
      <c r="C11" s="56"/>
      <c r="D11" s="25" t="s">
        <v>119</v>
      </c>
      <c r="E11" s="52">
        <f>C11*$E$9</f>
        <v>0</v>
      </c>
      <c r="F11" s="52">
        <f>E11</f>
        <v>0</v>
      </c>
      <c r="G11" s="55"/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 ht="15" customHeight="1" thickBot="1" x14ac:dyDescent="0.25">
      <c r="A12" s="4">
        <v>5</v>
      </c>
      <c r="B12" s="154" t="s">
        <v>121</v>
      </c>
      <c r="C12" s="72"/>
      <c r="D12" s="155" t="s">
        <v>122</v>
      </c>
      <c r="E12" s="156"/>
      <c r="F12" s="57">
        <f>E12</f>
        <v>0</v>
      </c>
      <c r="G12" s="58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ht="15" customHeight="1" thickTop="1" x14ac:dyDescent="0.2">
      <c r="A13" s="4">
        <v>6</v>
      </c>
      <c r="B13" s="157" t="s">
        <v>123</v>
      </c>
      <c r="C13" s="16"/>
      <c r="D13" s="17"/>
      <c r="E13" s="18"/>
      <c r="F13" s="52">
        <f>SUM(F9:F12)</f>
        <v>0</v>
      </c>
      <c r="G13" s="158" t="s">
        <v>124</v>
      </c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ht="15" customHeight="1" thickBot="1" x14ac:dyDescent="0.25">
      <c r="A14" s="4">
        <v>7</v>
      </c>
      <c r="B14" s="59" t="s">
        <v>125</v>
      </c>
      <c r="C14" s="19"/>
      <c r="D14" s="20"/>
      <c r="E14" s="159"/>
      <c r="F14" s="52">
        <f>E14*F13</f>
        <v>0</v>
      </c>
      <c r="G14" s="160" t="s">
        <v>126</v>
      </c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ht="15" customHeight="1" x14ac:dyDescent="0.2">
      <c r="A15" s="4">
        <v>8</v>
      </c>
      <c r="B15" s="59" t="s">
        <v>27</v>
      </c>
      <c r="C15" s="19"/>
      <c r="D15" s="22"/>
      <c r="E15" s="23"/>
      <c r="F15" s="60">
        <f>F13+F14</f>
        <v>0</v>
      </c>
      <c r="G15" s="161" t="str">
        <f>IF(F13=0,"",(F15+F16))</f>
        <v/>
      </c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ht="15" customHeight="1" thickBot="1" x14ac:dyDescent="0.25">
      <c r="A16" s="4">
        <v>9</v>
      </c>
      <c r="B16" s="59" t="s">
        <v>37</v>
      </c>
      <c r="C16" s="168" t="s">
        <v>30</v>
      </c>
      <c r="D16" s="170"/>
      <c r="E16" s="159"/>
      <c r="F16" s="60">
        <f>F15*E16</f>
        <v>0</v>
      </c>
      <c r="G16" s="172" t="s">
        <v>127</v>
      </c>
      <c r="H16" s="2"/>
      <c r="I16" s="2"/>
      <c r="J16" s="2"/>
      <c r="K16" s="2"/>
      <c r="L16" s="2"/>
      <c r="M16" s="2"/>
      <c r="N16" s="2"/>
      <c r="O16" s="2"/>
      <c r="P16" s="2"/>
      <c r="Q16" s="3"/>
    </row>
    <row r="17" spans="1:17" ht="15" customHeight="1" x14ac:dyDescent="0.2">
      <c r="A17" s="4">
        <v>10</v>
      </c>
      <c r="B17" s="48" t="s">
        <v>128</v>
      </c>
      <c r="C17" s="13" t="s">
        <v>115</v>
      </c>
      <c r="D17" s="13" t="s">
        <v>116</v>
      </c>
      <c r="E17" s="13" t="s">
        <v>10</v>
      </c>
      <c r="F17" s="13" t="s">
        <v>11</v>
      </c>
      <c r="G17" s="49" t="s">
        <v>12</v>
      </c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ht="15" customHeight="1" x14ac:dyDescent="0.2">
      <c r="A18" s="4">
        <v>11</v>
      </c>
      <c r="B18" s="162" t="s">
        <v>129</v>
      </c>
      <c r="C18" s="205"/>
      <c r="D18" s="207"/>
      <c r="E18" s="61"/>
      <c r="F18" s="52">
        <f>C18*E18</f>
        <v>0</v>
      </c>
      <c r="G18" s="55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ht="15" customHeight="1" x14ac:dyDescent="0.2">
      <c r="A19" s="4">
        <v>12</v>
      </c>
      <c r="B19" s="162" t="s">
        <v>130</v>
      </c>
      <c r="C19" s="205"/>
      <c r="D19" s="207"/>
      <c r="E19" s="61"/>
      <c r="F19" s="52">
        <f>C19*E19</f>
        <v>0</v>
      </c>
      <c r="G19" s="55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ht="15" customHeight="1" thickBot="1" x14ac:dyDescent="0.25">
      <c r="A20" s="4">
        <v>13</v>
      </c>
      <c r="B20" s="162" t="s">
        <v>131</v>
      </c>
      <c r="C20" s="206"/>
      <c r="D20" s="208"/>
      <c r="E20" s="163"/>
      <c r="F20" s="57">
        <f>C20*E20</f>
        <v>0</v>
      </c>
      <c r="G20" s="55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ht="15" customHeight="1" thickTop="1" x14ac:dyDescent="0.2">
      <c r="A21" s="4">
        <v>14</v>
      </c>
      <c r="B21" s="62" t="s">
        <v>123</v>
      </c>
      <c r="C21" s="16"/>
      <c r="D21" s="17"/>
      <c r="E21" s="18"/>
      <c r="F21" s="52">
        <f>SUM(F18:F20)</f>
        <v>0</v>
      </c>
      <c r="G21" s="158" t="s">
        <v>132</v>
      </c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 ht="15" customHeight="1" thickBot="1" x14ac:dyDescent="0.25">
      <c r="A22" s="4">
        <v>15</v>
      </c>
      <c r="B22" s="63" t="s">
        <v>24</v>
      </c>
      <c r="C22" s="19"/>
      <c r="D22" s="20"/>
      <c r="E22" s="21"/>
      <c r="F22" s="52">
        <f>E22*F21</f>
        <v>0</v>
      </c>
      <c r="G22" s="64" t="str">
        <f>$G$14</f>
        <v>bezogen auf kalk. Selbstkosten</v>
      </c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 ht="15" customHeight="1" x14ac:dyDescent="0.2">
      <c r="A23" s="4">
        <v>16</v>
      </c>
      <c r="B23" s="59" t="s">
        <v>27</v>
      </c>
      <c r="C23" s="19"/>
      <c r="D23" s="22"/>
      <c r="E23" s="23"/>
      <c r="F23" s="60">
        <f>F21+F22</f>
        <v>0</v>
      </c>
      <c r="G23" s="164" t="str">
        <f>IF(F21=0,"",(F23+F24))</f>
        <v/>
      </c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 ht="15" customHeight="1" thickBot="1" x14ac:dyDescent="0.25">
      <c r="A24" s="4">
        <v>17</v>
      </c>
      <c r="B24" s="59" t="s">
        <v>37</v>
      </c>
      <c r="C24" s="168" t="s">
        <v>30</v>
      </c>
      <c r="D24" s="170"/>
      <c r="E24" s="159"/>
      <c r="F24" s="60">
        <f>F23*E24</f>
        <v>0</v>
      </c>
      <c r="G24" s="172" t="s">
        <v>133</v>
      </c>
      <c r="H24" s="2"/>
      <c r="I24" s="2"/>
      <c r="J24" s="2"/>
      <c r="K24" s="2"/>
      <c r="L24" s="2"/>
      <c r="M24" s="2"/>
      <c r="N24" s="2"/>
      <c r="O24" s="2"/>
      <c r="P24" s="2"/>
      <c r="Q24" s="3"/>
    </row>
    <row r="25" spans="1:17" ht="15" customHeight="1" x14ac:dyDescent="0.2">
      <c r="A25" s="4">
        <v>18</v>
      </c>
      <c r="B25" s="48" t="s">
        <v>134</v>
      </c>
      <c r="C25" s="13" t="s">
        <v>115</v>
      </c>
      <c r="D25" s="13" t="s">
        <v>116</v>
      </c>
      <c r="E25" s="13" t="s">
        <v>10</v>
      </c>
      <c r="F25" s="13" t="s">
        <v>11</v>
      </c>
      <c r="G25" s="49" t="s">
        <v>12</v>
      </c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7" ht="15" customHeight="1" x14ac:dyDescent="0.2">
      <c r="A26" s="4">
        <v>19</v>
      </c>
      <c r="B26" s="50" t="s">
        <v>135</v>
      </c>
      <c r="C26" s="41"/>
      <c r="D26" s="25" t="s">
        <v>108</v>
      </c>
      <c r="E26" s="52">
        <f>$E$9</f>
        <v>0</v>
      </c>
      <c r="F26" s="52"/>
      <c r="G26" s="55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 ht="15" customHeight="1" thickBot="1" x14ac:dyDescent="0.25">
      <c r="A27" s="4">
        <v>20</v>
      </c>
      <c r="B27" s="154" t="s">
        <v>136</v>
      </c>
      <c r="C27" s="165"/>
      <c r="D27" s="155" t="s">
        <v>137</v>
      </c>
      <c r="E27" s="57">
        <f>E26*C27/100</f>
        <v>0</v>
      </c>
      <c r="F27" s="57">
        <f>E27</f>
        <v>0</v>
      </c>
      <c r="G27" s="55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ht="15" customHeight="1" thickTop="1" x14ac:dyDescent="0.2">
      <c r="A28" s="4">
        <v>21</v>
      </c>
      <c r="B28" s="157" t="s">
        <v>123</v>
      </c>
      <c r="C28" s="16"/>
      <c r="D28" s="17"/>
      <c r="E28" s="18"/>
      <c r="F28" s="52">
        <f>SUM(F26:F27)</f>
        <v>0</v>
      </c>
      <c r="G28" s="158" t="s">
        <v>138</v>
      </c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 ht="15" customHeight="1" thickBot="1" x14ac:dyDescent="0.25">
      <c r="A29" s="4">
        <v>22</v>
      </c>
      <c r="B29" s="59" t="s">
        <v>24</v>
      </c>
      <c r="C29" s="19"/>
      <c r="D29" s="20"/>
      <c r="E29" s="21"/>
      <c r="F29" s="52">
        <f>E29*F28</f>
        <v>0</v>
      </c>
      <c r="G29" s="64" t="str">
        <f>$G$14</f>
        <v>bezogen auf kalk. Selbstkosten</v>
      </c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 ht="15" customHeight="1" x14ac:dyDescent="0.2">
      <c r="A30" s="4">
        <v>23</v>
      </c>
      <c r="B30" s="59" t="s">
        <v>27</v>
      </c>
      <c r="C30" s="19"/>
      <c r="D30" s="22"/>
      <c r="E30" s="23"/>
      <c r="F30" s="60">
        <f>F28+F29</f>
        <v>0</v>
      </c>
      <c r="G30" s="161" t="str">
        <f>IF(F28=0,"",(F30+F31))</f>
        <v/>
      </c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 ht="15" customHeight="1" thickBot="1" x14ac:dyDescent="0.25">
      <c r="A31" s="4">
        <v>24</v>
      </c>
      <c r="B31" s="59" t="s">
        <v>37</v>
      </c>
      <c r="C31" s="168" t="s">
        <v>30</v>
      </c>
      <c r="D31" s="170"/>
      <c r="E31" s="159"/>
      <c r="F31" s="60">
        <f>F30*E31</f>
        <v>0</v>
      </c>
      <c r="G31" s="172" t="s">
        <v>127</v>
      </c>
      <c r="H31" s="2"/>
      <c r="I31" s="2"/>
      <c r="J31" s="2"/>
      <c r="K31" s="2"/>
      <c r="L31" s="2"/>
      <c r="M31" s="2"/>
      <c r="N31" s="2"/>
      <c r="O31" s="2"/>
      <c r="P31" s="2"/>
      <c r="Q31" s="3"/>
    </row>
    <row r="32" spans="1:17" ht="15" customHeight="1" x14ac:dyDescent="0.2">
      <c r="A32" s="4">
        <v>25</v>
      </c>
      <c r="B32" s="48" t="s">
        <v>139</v>
      </c>
      <c r="C32" s="13" t="s">
        <v>115</v>
      </c>
      <c r="D32" s="13" t="s">
        <v>116</v>
      </c>
      <c r="E32" s="13" t="s">
        <v>10</v>
      </c>
      <c r="F32" s="13" t="s">
        <v>11</v>
      </c>
      <c r="G32" s="49" t="s">
        <v>12</v>
      </c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 ht="15" customHeight="1" x14ac:dyDescent="0.2">
      <c r="A33" s="4">
        <v>26</v>
      </c>
      <c r="B33" s="50" t="s">
        <v>135</v>
      </c>
      <c r="C33" s="41"/>
      <c r="D33" s="25" t="s">
        <v>108</v>
      </c>
      <c r="E33" s="52">
        <f>$E$9</f>
        <v>0</v>
      </c>
      <c r="F33" s="166"/>
      <c r="G33" s="55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 ht="15" customHeight="1" thickBot="1" x14ac:dyDescent="0.25">
      <c r="A34" s="4">
        <v>27</v>
      </c>
      <c r="B34" s="154" t="s">
        <v>140</v>
      </c>
      <c r="C34" s="165"/>
      <c r="D34" s="155" t="s">
        <v>137</v>
      </c>
      <c r="E34" s="57">
        <f>E33*C34/100</f>
        <v>0</v>
      </c>
      <c r="F34" s="57">
        <f>E34</f>
        <v>0</v>
      </c>
      <c r="G34" s="55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 ht="15" customHeight="1" thickTop="1" x14ac:dyDescent="0.2">
      <c r="A35" s="4">
        <v>28</v>
      </c>
      <c r="B35" s="157" t="s">
        <v>123</v>
      </c>
      <c r="C35" s="16"/>
      <c r="D35" s="17"/>
      <c r="E35" s="18"/>
      <c r="F35" s="52">
        <f>SUM(F33:F34)</f>
        <v>0</v>
      </c>
      <c r="G35" s="158" t="s">
        <v>138</v>
      </c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1:17" ht="17.25" customHeight="1" thickBot="1" x14ac:dyDescent="0.25">
      <c r="A36" s="4">
        <v>29</v>
      </c>
      <c r="B36" s="59" t="s">
        <v>24</v>
      </c>
      <c r="C36" s="19"/>
      <c r="D36" s="20"/>
      <c r="E36" s="21"/>
      <c r="F36" s="52">
        <f>E36*F35</f>
        <v>0</v>
      </c>
      <c r="G36" s="64" t="str">
        <f>$G$14</f>
        <v>bezogen auf kalk. Selbstkosten</v>
      </c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1:17" ht="15" customHeight="1" x14ac:dyDescent="0.2">
      <c r="A37" s="4">
        <v>30</v>
      </c>
      <c r="B37" s="59" t="s">
        <v>27</v>
      </c>
      <c r="C37" s="19"/>
      <c r="D37" s="22"/>
      <c r="E37" s="23"/>
      <c r="F37" s="60">
        <f>F35+F36</f>
        <v>0</v>
      </c>
      <c r="G37" s="161" t="str">
        <f>IF(F35=0,"",(F37+F38))</f>
        <v/>
      </c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1:17" ht="15" customHeight="1" thickBot="1" x14ac:dyDescent="0.25">
      <c r="A38" s="4">
        <v>31</v>
      </c>
      <c r="B38" s="59" t="s">
        <v>37</v>
      </c>
      <c r="C38" s="168" t="s">
        <v>30</v>
      </c>
      <c r="D38" s="170"/>
      <c r="E38" s="159"/>
      <c r="F38" s="60">
        <f>F37*E38</f>
        <v>0</v>
      </c>
      <c r="G38" s="172" t="s">
        <v>127</v>
      </c>
      <c r="H38" s="2"/>
      <c r="I38" s="2"/>
      <c r="J38" s="2"/>
      <c r="K38" s="2"/>
      <c r="L38" s="2"/>
      <c r="M38" s="2"/>
      <c r="N38" s="2"/>
      <c r="O38" s="2"/>
      <c r="P38" s="2"/>
      <c r="Q38" s="3"/>
    </row>
    <row r="39" spans="1:17" ht="15" customHeight="1" x14ac:dyDescent="0.2">
      <c r="A39" s="4">
        <v>32</v>
      </c>
      <c r="B39" s="48" t="s">
        <v>141</v>
      </c>
      <c r="C39" s="13" t="s">
        <v>115</v>
      </c>
      <c r="D39" s="13" t="s">
        <v>116</v>
      </c>
      <c r="E39" s="13" t="s">
        <v>10</v>
      </c>
      <c r="F39" s="13" t="s">
        <v>11</v>
      </c>
      <c r="G39" s="49" t="s">
        <v>12</v>
      </c>
      <c r="H39" s="3"/>
      <c r="I39" s="3"/>
      <c r="J39" s="3"/>
      <c r="K39" s="3"/>
      <c r="L39" s="3"/>
      <c r="M39" s="3"/>
      <c r="N39" s="3"/>
      <c r="O39" s="3"/>
      <c r="P39" s="3"/>
      <c r="Q39" s="3"/>
    </row>
    <row r="40" spans="1:17" ht="15" customHeight="1" x14ac:dyDescent="0.2">
      <c r="A40" s="4">
        <v>33</v>
      </c>
      <c r="B40" s="50" t="s">
        <v>135</v>
      </c>
      <c r="C40" s="41"/>
      <c r="D40" s="25" t="s">
        <v>108</v>
      </c>
      <c r="E40" s="52">
        <f>$E$9</f>
        <v>0</v>
      </c>
      <c r="F40" s="166"/>
      <c r="G40" s="55"/>
      <c r="H40" s="3"/>
      <c r="I40" s="3"/>
      <c r="J40" s="3"/>
      <c r="K40" s="3"/>
      <c r="L40" s="3"/>
      <c r="M40" s="3"/>
      <c r="N40" s="3"/>
      <c r="O40" s="3"/>
      <c r="P40" s="3"/>
      <c r="Q40" s="3"/>
    </row>
    <row r="41" spans="1:17" ht="15" customHeight="1" thickBot="1" x14ac:dyDescent="0.25">
      <c r="A41" s="4">
        <v>34</v>
      </c>
      <c r="B41" s="154" t="s">
        <v>142</v>
      </c>
      <c r="C41" s="165"/>
      <c r="D41" s="155" t="s">
        <v>137</v>
      </c>
      <c r="E41" s="57">
        <f>E40*C41/100</f>
        <v>0</v>
      </c>
      <c r="F41" s="57">
        <f>E41</f>
        <v>0</v>
      </c>
      <c r="G41" s="55"/>
      <c r="H41" s="3"/>
      <c r="I41" s="3"/>
      <c r="J41" s="3"/>
      <c r="K41" s="3"/>
      <c r="L41" s="3"/>
      <c r="M41" s="3"/>
      <c r="N41" s="3"/>
      <c r="O41" s="3"/>
      <c r="P41" s="3"/>
      <c r="Q41" s="3"/>
    </row>
    <row r="42" spans="1:17" ht="15" customHeight="1" thickTop="1" x14ac:dyDescent="0.2">
      <c r="A42" s="4">
        <v>35</v>
      </c>
      <c r="B42" s="157" t="s">
        <v>123</v>
      </c>
      <c r="C42" s="16"/>
      <c r="D42" s="17"/>
      <c r="E42" s="18"/>
      <c r="F42" s="52">
        <f>SUM(F40:F41)</f>
        <v>0</v>
      </c>
      <c r="G42" s="158" t="s">
        <v>138</v>
      </c>
      <c r="H42" s="3"/>
      <c r="I42" s="3"/>
      <c r="J42" s="3"/>
      <c r="K42" s="3"/>
      <c r="L42" s="3"/>
      <c r="M42" s="3"/>
      <c r="N42" s="3"/>
      <c r="O42" s="3"/>
      <c r="P42" s="3"/>
      <c r="Q42" s="3"/>
    </row>
    <row r="43" spans="1:17" ht="17.25" customHeight="1" thickBot="1" x14ac:dyDescent="0.25">
      <c r="A43" s="4">
        <v>36</v>
      </c>
      <c r="B43" s="59" t="s">
        <v>24</v>
      </c>
      <c r="C43" s="19"/>
      <c r="D43" s="20"/>
      <c r="E43" s="21"/>
      <c r="F43" s="52">
        <f>E43*F42</f>
        <v>0</v>
      </c>
      <c r="G43" s="64" t="str">
        <f>$G$14</f>
        <v>bezogen auf kalk. Selbstkosten</v>
      </c>
      <c r="H43" s="3"/>
      <c r="I43" s="3"/>
      <c r="J43" s="3"/>
      <c r="K43" s="3"/>
      <c r="L43" s="3"/>
      <c r="M43" s="3"/>
      <c r="N43" s="3"/>
      <c r="O43" s="3"/>
      <c r="P43" s="3"/>
      <c r="Q43" s="3"/>
    </row>
    <row r="44" spans="1:17" ht="15" customHeight="1" x14ac:dyDescent="0.2">
      <c r="A44" s="4">
        <v>37</v>
      </c>
      <c r="B44" s="59" t="s">
        <v>27</v>
      </c>
      <c r="C44" s="19"/>
      <c r="D44" s="22"/>
      <c r="E44" s="23"/>
      <c r="F44" s="60">
        <f>F42+F43</f>
        <v>0</v>
      </c>
      <c r="G44" s="161" t="str">
        <f>IF(F42=0,"",(F44+F45))</f>
        <v/>
      </c>
      <c r="H44" s="3"/>
      <c r="I44" s="3"/>
      <c r="J44" s="3"/>
      <c r="K44" s="3"/>
      <c r="L44" s="3"/>
      <c r="M44" s="3"/>
      <c r="N44" s="3"/>
      <c r="O44" s="3"/>
      <c r="P44" s="3"/>
      <c r="Q44" s="3"/>
    </row>
    <row r="45" spans="1:17" ht="15" customHeight="1" thickBot="1" x14ac:dyDescent="0.25">
      <c r="A45" s="4">
        <v>38</v>
      </c>
      <c r="B45" s="167" t="s">
        <v>37</v>
      </c>
      <c r="C45" s="168" t="s">
        <v>30</v>
      </c>
      <c r="D45" s="170"/>
      <c r="E45" s="204"/>
      <c r="F45" s="169">
        <f>F44*E45</f>
        <v>0</v>
      </c>
      <c r="G45" s="172" t="s">
        <v>127</v>
      </c>
      <c r="H45" s="2"/>
      <c r="I45" s="2"/>
      <c r="J45" s="2"/>
      <c r="K45" s="2"/>
      <c r="L45" s="2"/>
      <c r="M45" s="2"/>
      <c r="N45" s="2"/>
      <c r="O45" s="2"/>
      <c r="P45" s="2"/>
      <c r="Q45" s="3"/>
    </row>
    <row r="46" spans="1:17" x14ac:dyDescent="0.2">
      <c r="A46" s="4">
        <v>39</v>
      </c>
      <c r="B46" s="131" t="s">
        <v>86</v>
      </c>
      <c r="C46" s="30"/>
      <c r="D46" s="29"/>
      <c r="E46" s="30"/>
      <c r="F46" s="9"/>
      <c r="G46" s="31"/>
      <c r="H46" s="3"/>
      <c r="I46" s="3"/>
      <c r="J46" s="3"/>
      <c r="K46" s="3"/>
      <c r="L46" s="3"/>
      <c r="M46" s="3"/>
      <c r="N46" s="3"/>
      <c r="O46" s="3"/>
      <c r="P46" s="3"/>
      <c r="Q46" s="3"/>
    </row>
    <row r="47" spans="1:17" ht="15" customHeight="1" x14ac:dyDescent="0.2">
      <c r="A47" s="4">
        <v>40</v>
      </c>
      <c r="B47" s="7" t="s">
        <v>143</v>
      </c>
      <c r="C47" s="30"/>
      <c r="D47" s="29"/>
      <c r="E47" s="30"/>
      <c r="F47" s="32"/>
      <c r="G47" s="33" t="s">
        <v>87</v>
      </c>
      <c r="H47" s="3"/>
      <c r="I47" s="3"/>
      <c r="J47" s="3"/>
      <c r="K47" s="3"/>
      <c r="L47" s="3"/>
      <c r="M47" s="3"/>
      <c r="N47" s="3"/>
      <c r="O47" s="3"/>
      <c r="P47" s="3"/>
      <c r="Q47" s="3"/>
    </row>
    <row r="48" spans="1:17" ht="15" customHeight="1" x14ac:dyDescent="0.2">
      <c r="A48" s="4">
        <v>41</v>
      </c>
      <c r="B48" s="65" t="s">
        <v>144</v>
      </c>
      <c r="C48" s="30"/>
      <c r="D48" s="29"/>
      <c r="E48" s="30"/>
      <c r="F48" s="9"/>
      <c r="G48" s="31"/>
      <c r="H48" s="3"/>
      <c r="I48" s="3"/>
      <c r="J48" s="3"/>
      <c r="K48" s="3"/>
      <c r="L48" s="3"/>
      <c r="M48" s="3"/>
      <c r="N48" s="3"/>
      <c r="O48" s="3"/>
      <c r="P48" s="3"/>
      <c r="Q48" s="3"/>
    </row>
    <row r="49" spans="1:17" s="68" customFormat="1" x14ac:dyDescent="0.2">
      <c r="A49" s="176">
        <v>42</v>
      </c>
      <c r="B49" s="177" t="s">
        <v>145</v>
      </c>
      <c r="C49" s="178"/>
      <c r="D49" s="179"/>
      <c r="E49" s="178"/>
      <c r="F49" s="180"/>
      <c r="G49" s="180"/>
    </row>
    <row r="50" spans="1:17" s="68" customFormat="1" ht="3" customHeight="1" x14ac:dyDescent="0.2">
      <c r="A50" s="176"/>
      <c r="B50" s="177"/>
      <c r="C50" s="178"/>
      <c r="D50" s="179"/>
      <c r="E50" s="178"/>
      <c r="F50" s="181"/>
      <c r="G50" s="180"/>
    </row>
    <row r="51" spans="1:17" ht="3" customHeight="1" x14ac:dyDescent="0.2">
      <c r="A51" s="4"/>
      <c r="B51" s="65"/>
      <c r="C51" s="30"/>
      <c r="D51" s="29"/>
      <c r="E51" s="30"/>
      <c r="F51" s="8"/>
      <c r="G51" s="8"/>
      <c r="H51" s="3"/>
      <c r="I51" s="3"/>
      <c r="J51" s="3"/>
      <c r="K51" s="3"/>
      <c r="L51" s="3"/>
      <c r="M51" s="3"/>
      <c r="N51" s="3"/>
      <c r="O51" s="3"/>
      <c r="P51" s="3"/>
      <c r="Q51" s="3"/>
    </row>
    <row r="52" spans="1:17" ht="3" customHeight="1" x14ac:dyDescent="0.2">
      <c r="A52" s="4"/>
      <c r="B52" s="66"/>
      <c r="C52" s="10"/>
      <c r="D52" s="10"/>
      <c r="E52" s="10"/>
      <c r="F52" s="10"/>
      <c r="G52" s="10"/>
      <c r="H52" s="3"/>
      <c r="I52" s="3"/>
      <c r="J52" s="3"/>
      <c r="K52" s="3"/>
      <c r="L52" s="3"/>
      <c r="M52" s="3"/>
      <c r="N52" s="3"/>
      <c r="O52" s="3"/>
      <c r="P52" s="3"/>
      <c r="Q52" s="3"/>
    </row>
    <row r="53" spans="1:17" ht="3" customHeight="1" x14ac:dyDescent="0.2">
      <c r="A53" s="1"/>
      <c r="B53" s="9"/>
      <c r="C53" s="30"/>
      <c r="D53" s="29"/>
      <c r="E53" s="30"/>
      <c r="F53" s="7"/>
      <c r="G53" s="7"/>
      <c r="H53" s="3"/>
      <c r="I53" s="3"/>
      <c r="J53" s="3"/>
      <c r="K53" s="3"/>
      <c r="L53" s="3"/>
      <c r="M53" s="3"/>
      <c r="N53" s="3"/>
      <c r="O53" s="3"/>
      <c r="P53" s="3"/>
      <c r="Q53" s="3"/>
    </row>
    <row r="54" spans="1:17" s="8" customFormat="1" ht="3" customHeight="1" x14ac:dyDescent="0.2">
      <c r="A54" s="7"/>
      <c r="B54" s="45"/>
      <c r="C54" s="30"/>
      <c r="D54" s="29"/>
      <c r="E54" s="30"/>
      <c r="F54" s="9"/>
      <c r="G54" s="31"/>
      <c r="H54" s="67"/>
      <c r="I54" s="67"/>
      <c r="J54" s="67"/>
      <c r="K54" s="67"/>
      <c r="L54" s="67"/>
      <c r="M54" s="67"/>
      <c r="N54" s="67"/>
      <c r="O54" s="67"/>
      <c r="P54" s="67"/>
      <c r="Q54" s="67"/>
    </row>
    <row r="55" spans="1:17" s="8" customFormat="1" ht="3" customHeight="1" x14ac:dyDescent="0.2">
      <c r="A55" s="7"/>
      <c r="B55" s="29"/>
      <c r="C55" s="30"/>
      <c r="D55" s="29"/>
      <c r="E55" s="30"/>
      <c r="F55" s="31"/>
      <c r="G55" s="31"/>
      <c r="H55" s="67"/>
      <c r="I55" s="67"/>
      <c r="J55" s="67"/>
      <c r="K55" s="67"/>
      <c r="L55" s="67"/>
      <c r="M55" s="67"/>
      <c r="N55" s="67"/>
      <c r="O55" s="67"/>
      <c r="P55" s="67"/>
      <c r="Q55" s="67"/>
    </row>
    <row r="56" spans="1:17" s="8" customFormat="1" ht="3" customHeight="1" x14ac:dyDescent="0.2">
      <c r="A56" s="7"/>
      <c r="B56" s="31"/>
      <c r="C56" s="30"/>
      <c r="D56" s="29"/>
      <c r="E56" s="30"/>
      <c r="F56" s="9"/>
      <c r="G56" s="31"/>
      <c r="H56" s="67"/>
      <c r="I56" s="67"/>
      <c r="J56" s="67"/>
      <c r="K56" s="67"/>
      <c r="L56" s="67"/>
      <c r="M56" s="67"/>
      <c r="N56" s="67"/>
      <c r="O56" s="67"/>
      <c r="P56" s="67"/>
      <c r="Q56" s="67"/>
    </row>
    <row r="57" spans="1:17" s="8" customFormat="1" x14ac:dyDescent="0.2">
      <c r="A57" s="7"/>
      <c r="B57" s="38"/>
      <c r="C57" s="38"/>
      <c r="D57" s="38"/>
      <c r="E57" s="39"/>
      <c r="F57" s="38"/>
      <c r="G57" s="38"/>
      <c r="H57" s="67"/>
      <c r="I57" s="67"/>
      <c r="J57" s="67"/>
      <c r="K57" s="67"/>
      <c r="L57" s="67"/>
      <c r="M57" s="67"/>
      <c r="N57" s="67"/>
      <c r="O57" s="67"/>
      <c r="P57" s="67"/>
      <c r="Q57" s="67"/>
    </row>
    <row r="58" spans="1:17" s="8" customFormat="1" x14ac:dyDescent="0.2">
      <c r="A58" s="7"/>
      <c r="B58" s="10"/>
      <c r="C58" s="10"/>
      <c r="D58" s="10"/>
      <c r="E58" s="36"/>
      <c r="F58" s="10"/>
      <c r="G58" s="10"/>
      <c r="H58" s="67"/>
      <c r="I58" s="67"/>
      <c r="J58" s="67"/>
      <c r="K58" s="67"/>
      <c r="L58" s="67"/>
      <c r="M58" s="67"/>
      <c r="N58" s="67"/>
      <c r="O58" s="67"/>
      <c r="P58" s="67"/>
      <c r="Q58" s="67"/>
    </row>
    <row r="59" spans="1:17" s="2" customFormat="1" x14ac:dyDescent="0.2">
      <c r="A59" s="1"/>
      <c r="B59" s="10"/>
      <c r="C59" s="10"/>
      <c r="D59" s="10"/>
      <c r="E59" s="36"/>
      <c r="F59" s="10"/>
      <c r="G59" s="10"/>
      <c r="H59" s="68"/>
      <c r="I59" s="68"/>
      <c r="J59" s="68"/>
      <c r="K59" s="68"/>
      <c r="L59" s="68"/>
      <c r="M59" s="68"/>
      <c r="N59" s="68"/>
      <c r="O59" s="68"/>
      <c r="P59" s="68"/>
      <c r="Q59" s="68"/>
    </row>
    <row r="60" spans="1:17" s="8" customFormat="1" ht="12.75" customHeight="1" x14ac:dyDescent="0.2">
      <c r="A60" s="7"/>
      <c r="B60" s="10"/>
      <c r="C60" s="10"/>
      <c r="D60" s="10"/>
      <c r="E60" s="36"/>
      <c r="F60" s="10"/>
      <c r="G60" s="10"/>
      <c r="H60" s="67"/>
      <c r="I60" s="67"/>
      <c r="J60" s="67"/>
      <c r="K60" s="67"/>
      <c r="L60" s="67"/>
      <c r="M60" s="67"/>
      <c r="N60" s="67"/>
      <c r="O60" s="67"/>
      <c r="P60" s="67"/>
      <c r="Q60" s="67"/>
    </row>
    <row r="61" spans="1:17" s="8" customFormat="1" ht="12.75" customHeight="1" x14ac:dyDescent="0.2">
      <c r="A61" s="7"/>
      <c r="B61" s="10"/>
      <c r="C61" s="10"/>
      <c r="D61" s="10"/>
      <c r="E61" s="36"/>
      <c r="F61" s="10"/>
      <c r="G61" s="10"/>
      <c r="H61" s="67"/>
      <c r="I61" s="67"/>
      <c r="J61" s="67"/>
      <c r="K61" s="67"/>
      <c r="L61" s="67"/>
      <c r="M61" s="67"/>
      <c r="N61" s="67"/>
      <c r="O61" s="67"/>
      <c r="P61" s="67"/>
      <c r="Q61" s="67"/>
    </row>
    <row r="62" spans="1:17" s="8" customFormat="1" ht="12.75" customHeight="1" x14ac:dyDescent="0.2">
      <c r="A62" s="7"/>
      <c r="B62" s="10"/>
      <c r="C62" s="10"/>
      <c r="D62" s="10"/>
      <c r="E62" s="36"/>
      <c r="F62" s="10"/>
      <c r="G62" s="10"/>
      <c r="H62" s="67"/>
      <c r="I62" s="67"/>
      <c r="J62" s="67"/>
      <c r="K62" s="67"/>
      <c r="L62" s="67"/>
      <c r="M62" s="67"/>
      <c r="N62" s="67"/>
      <c r="O62" s="67"/>
      <c r="P62" s="67"/>
      <c r="Q62" s="67"/>
    </row>
    <row r="63" spans="1:17" s="8" customFormat="1" ht="12.75" customHeight="1" x14ac:dyDescent="0.2">
      <c r="A63" s="7"/>
      <c r="B63" s="10"/>
      <c r="C63" s="10"/>
      <c r="D63" s="10"/>
      <c r="E63" s="36"/>
      <c r="F63" s="10"/>
      <c r="G63" s="10"/>
      <c r="H63" s="67"/>
      <c r="I63" s="67"/>
      <c r="J63" s="67"/>
      <c r="K63" s="67"/>
      <c r="L63" s="67"/>
      <c r="M63" s="67"/>
      <c r="N63" s="67"/>
      <c r="O63" s="67"/>
      <c r="P63" s="67"/>
      <c r="Q63" s="67"/>
    </row>
    <row r="64" spans="1:17" x14ac:dyDescent="0.2">
      <c r="A64" s="37"/>
      <c r="B64" s="2"/>
      <c r="C64" s="2"/>
      <c r="D64" s="10"/>
      <c r="E64" s="36"/>
      <c r="F64" s="10"/>
      <c r="G64" s="10"/>
    </row>
    <row r="65" spans="1:17" x14ac:dyDescent="0.2">
      <c r="A65" s="1"/>
      <c r="B65" s="2"/>
      <c r="C65" s="10"/>
      <c r="D65" s="10"/>
      <c r="E65" s="36"/>
      <c r="F65" s="10"/>
      <c r="G65" s="10"/>
    </row>
    <row r="66" spans="1:17" x14ac:dyDescent="0.2">
      <c r="A66" s="40"/>
      <c r="B66" s="10"/>
      <c r="C66" s="10"/>
      <c r="D66" s="10"/>
      <c r="E66" s="36"/>
      <c r="F66" s="10"/>
      <c r="G66" s="10"/>
    </row>
    <row r="67" spans="1:17" x14ac:dyDescent="0.2">
      <c r="A67" s="1"/>
      <c r="B67" s="10"/>
      <c r="C67" s="10" t="s">
        <v>146</v>
      </c>
      <c r="D67" s="10"/>
      <c r="E67" s="36"/>
      <c r="F67" s="10"/>
      <c r="G67" s="10"/>
    </row>
    <row r="68" spans="1:17" x14ac:dyDescent="0.2">
      <c r="A68" s="1"/>
      <c r="B68" s="10"/>
      <c r="C68" s="10" t="s">
        <v>147</v>
      </c>
      <c r="D68" s="10"/>
      <c r="E68" s="36"/>
      <c r="F68" s="10"/>
      <c r="G68" s="10"/>
    </row>
    <row r="69" spans="1:17" x14ac:dyDescent="0.2">
      <c r="A69" s="1"/>
      <c r="B69" s="10"/>
      <c r="C69" s="10" t="s">
        <v>148</v>
      </c>
      <c r="D69" s="10"/>
      <c r="E69" s="36"/>
      <c r="F69" s="10"/>
      <c r="G69" s="10"/>
    </row>
    <row r="70" spans="1:17" x14ac:dyDescent="0.2">
      <c r="A70" s="1"/>
      <c r="B70" s="10"/>
      <c r="C70" s="46" t="s">
        <v>149</v>
      </c>
      <c r="D70" s="10"/>
      <c r="E70" s="36"/>
      <c r="F70" s="10"/>
      <c r="G70" s="10"/>
    </row>
    <row r="71" spans="1:17" x14ac:dyDescent="0.2">
      <c r="A71" s="1"/>
      <c r="B71" s="10"/>
      <c r="C71" s="46" t="s">
        <v>150</v>
      </c>
      <c r="D71" s="10"/>
      <c r="E71" s="36"/>
      <c r="F71" s="10"/>
      <c r="G71" s="10"/>
      <c r="H71" s="3"/>
      <c r="I71" s="3"/>
      <c r="J71" s="3"/>
      <c r="K71" s="3"/>
      <c r="L71" s="3"/>
      <c r="M71" s="3"/>
      <c r="N71" s="3"/>
      <c r="O71" s="3"/>
      <c r="P71" s="3"/>
      <c r="Q71" s="3"/>
    </row>
    <row r="72" spans="1:17" x14ac:dyDescent="0.2">
      <c r="A72" s="1"/>
      <c r="B72" s="10"/>
      <c r="C72" s="46" t="s">
        <v>151</v>
      </c>
      <c r="D72" s="10"/>
      <c r="E72" s="36"/>
      <c r="F72" s="10"/>
      <c r="G72" s="10"/>
      <c r="H72" s="3"/>
      <c r="I72" s="3"/>
      <c r="J72" s="3"/>
      <c r="K72" s="3"/>
      <c r="L72" s="3"/>
      <c r="M72" s="3"/>
      <c r="N72" s="3"/>
      <c r="O72" s="3"/>
      <c r="P72" s="3"/>
      <c r="Q72" s="3"/>
    </row>
    <row r="73" spans="1:17" x14ac:dyDescent="0.2">
      <c r="A73" s="1"/>
      <c r="B73" s="10"/>
      <c r="C73" s="46" t="s">
        <v>152</v>
      </c>
      <c r="D73" s="10"/>
      <c r="E73" s="36"/>
      <c r="F73" s="10"/>
      <c r="G73" s="10"/>
      <c r="H73" s="3"/>
      <c r="I73" s="3"/>
      <c r="J73" s="3"/>
      <c r="K73" s="3"/>
      <c r="L73" s="3"/>
      <c r="M73" s="3"/>
      <c r="N73" s="3"/>
      <c r="O73" s="3"/>
      <c r="P73" s="3"/>
      <c r="Q73" s="3"/>
    </row>
    <row r="74" spans="1:17" x14ac:dyDescent="0.2">
      <c r="A74" s="1"/>
      <c r="B74" s="10"/>
      <c r="C74" s="46" t="s">
        <v>153</v>
      </c>
      <c r="D74" s="10"/>
      <c r="E74" s="36"/>
      <c r="F74" s="10"/>
      <c r="G74" s="10"/>
      <c r="H74" s="3"/>
      <c r="I74" s="3"/>
      <c r="J74" s="3"/>
      <c r="K74" s="3"/>
      <c r="L74" s="3"/>
      <c r="M74" s="3"/>
      <c r="N74" s="3"/>
      <c r="O74" s="3"/>
      <c r="P74" s="3"/>
      <c r="Q74" s="3"/>
    </row>
    <row r="75" spans="1:17" x14ac:dyDescent="0.2">
      <c r="A75" s="1"/>
      <c r="B75" s="10"/>
      <c r="C75" s="10"/>
      <c r="D75" s="10"/>
      <c r="E75" s="36"/>
      <c r="F75" s="10"/>
      <c r="G75" s="10"/>
      <c r="H75" s="3"/>
      <c r="I75" s="3"/>
      <c r="J75" s="3"/>
      <c r="K75" s="3"/>
      <c r="L75" s="3"/>
      <c r="M75" s="3"/>
      <c r="N75" s="3"/>
      <c r="O75" s="3"/>
      <c r="P75" s="3"/>
      <c r="Q75" s="3"/>
    </row>
    <row r="76" spans="1:17" x14ac:dyDescent="0.2">
      <c r="A76" s="1"/>
      <c r="B76" s="10"/>
      <c r="C76" s="10"/>
      <c r="D76" s="10"/>
      <c r="E76" s="36"/>
      <c r="F76" s="10"/>
      <c r="G76" s="10"/>
      <c r="H76" s="3"/>
      <c r="I76" s="3"/>
      <c r="J76" s="3"/>
      <c r="K76" s="3"/>
      <c r="L76" s="3"/>
      <c r="M76" s="3"/>
      <c r="N76" s="3"/>
      <c r="O76" s="3"/>
      <c r="P76" s="3"/>
      <c r="Q76" s="3"/>
    </row>
    <row r="77" spans="1:17" x14ac:dyDescent="0.2">
      <c r="A77" s="1"/>
      <c r="B77" s="10"/>
      <c r="C77" s="10"/>
      <c r="D77" s="10"/>
      <c r="E77" s="36"/>
      <c r="F77" s="10"/>
      <c r="G77" s="10"/>
      <c r="H77" s="3"/>
      <c r="I77" s="3"/>
      <c r="J77" s="3"/>
      <c r="K77" s="3"/>
      <c r="L77" s="3"/>
      <c r="M77" s="3"/>
      <c r="N77" s="3"/>
      <c r="O77" s="3"/>
      <c r="P77" s="3"/>
      <c r="Q77" s="3"/>
    </row>
    <row r="78" spans="1:17" x14ac:dyDescent="0.2">
      <c r="A78" s="1"/>
      <c r="B78" s="10"/>
      <c r="C78" s="10"/>
      <c r="D78" s="10"/>
      <c r="E78" s="36"/>
      <c r="F78" s="10"/>
      <c r="G78" s="10"/>
      <c r="H78" s="3"/>
      <c r="I78" s="3"/>
      <c r="J78" s="3"/>
      <c r="K78" s="3"/>
      <c r="L78" s="3"/>
      <c r="M78" s="3"/>
      <c r="N78" s="3"/>
      <c r="O78" s="3"/>
      <c r="P78" s="3"/>
      <c r="Q78" s="3"/>
    </row>
    <row r="79" spans="1:17" x14ac:dyDescent="0.2">
      <c r="A79" s="1"/>
      <c r="B79" s="10"/>
      <c r="C79" s="10"/>
      <c r="D79" s="10"/>
      <c r="E79" s="36"/>
      <c r="F79" s="10"/>
      <c r="G79" s="10"/>
      <c r="H79" s="3"/>
      <c r="I79" s="3"/>
      <c r="J79" s="3"/>
      <c r="K79" s="3"/>
      <c r="L79" s="3"/>
      <c r="M79" s="3"/>
      <c r="N79" s="3"/>
      <c r="O79" s="3"/>
      <c r="P79" s="3"/>
      <c r="Q79" s="3"/>
    </row>
    <row r="80" spans="1:17" x14ac:dyDescent="0.2">
      <c r="A80" s="1"/>
      <c r="B80" s="10"/>
      <c r="C80" s="10"/>
      <c r="D80" s="10"/>
      <c r="E80" s="36"/>
      <c r="F80" s="10"/>
      <c r="G80" s="10"/>
      <c r="H80" s="3"/>
      <c r="I80" s="3"/>
      <c r="J80" s="3"/>
      <c r="K80" s="3"/>
      <c r="L80" s="3"/>
      <c r="M80" s="3"/>
      <c r="N80" s="3"/>
      <c r="O80" s="3"/>
      <c r="P80" s="3"/>
      <c r="Q80" s="3"/>
    </row>
    <row r="81" spans="1:17" x14ac:dyDescent="0.2">
      <c r="A81" s="1"/>
      <c r="B81" s="10"/>
      <c r="C81" s="10"/>
      <c r="D81" s="10"/>
      <c r="E81" s="36"/>
      <c r="F81" s="10"/>
      <c r="G81" s="10"/>
      <c r="H81" s="3"/>
      <c r="I81" s="3"/>
      <c r="J81" s="3"/>
      <c r="K81" s="3"/>
      <c r="L81" s="3"/>
      <c r="M81" s="3"/>
      <c r="N81" s="3"/>
      <c r="O81" s="3"/>
      <c r="P81" s="3"/>
      <c r="Q81" s="3"/>
    </row>
    <row r="82" spans="1:17" x14ac:dyDescent="0.2">
      <c r="A82" s="1"/>
      <c r="B82" s="10"/>
      <c r="C82" s="10"/>
      <c r="D82" s="10"/>
      <c r="E82" s="36"/>
      <c r="F82" s="10"/>
      <c r="G82" s="10"/>
      <c r="H82" s="3"/>
      <c r="I82" s="3"/>
      <c r="J82" s="3"/>
      <c r="K82" s="3"/>
      <c r="L82" s="3"/>
      <c r="M82" s="3"/>
      <c r="N82" s="3"/>
      <c r="O82" s="3"/>
      <c r="P82" s="3"/>
      <c r="Q82" s="3"/>
    </row>
    <row r="83" spans="1:17" x14ac:dyDescent="0.2">
      <c r="A83" s="1"/>
      <c r="B83" s="10"/>
      <c r="C83" s="10"/>
      <c r="D83" s="10"/>
      <c r="E83" s="36"/>
      <c r="F83" s="10"/>
      <c r="G83" s="10"/>
      <c r="H83" s="3"/>
      <c r="I83" s="3"/>
      <c r="J83" s="3"/>
      <c r="K83" s="3"/>
      <c r="L83" s="3"/>
      <c r="M83" s="3"/>
      <c r="N83" s="3"/>
      <c r="O83" s="3"/>
      <c r="P83" s="3"/>
      <c r="Q83" s="3"/>
    </row>
    <row r="84" spans="1:17" x14ac:dyDescent="0.2">
      <c r="A84" s="1"/>
      <c r="B84" s="10"/>
      <c r="C84" s="10"/>
      <c r="D84" s="10"/>
      <c r="E84" s="36"/>
      <c r="F84" s="10"/>
      <c r="G84" s="10"/>
      <c r="H84" s="3"/>
      <c r="I84" s="3"/>
      <c r="J84" s="3"/>
      <c r="K84" s="3"/>
      <c r="L84" s="3"/>
      <c r="M84" s="3"/>
      <c r="N84" s="3"/>
      <c r="O84" s="3"/>
      <c r="P84" s="3"/>
      <c r="Q84" s="3"/>
    </row>
    <row r="85" spans="1:17" x14ac:dyDescent="0.2">
      <c r="A85" s="1"/>
      <c r="B85" s="10"/>
      <c r="C85" s="10"/>
      <c r="D85" s="10"/>
      <c r="E85" s="36"/>
      <c r="F85" s="10"/>
      <c r="G85" s="10"/>
      <c r="H85" s="3"/>
      <c r="I85" s="3"/>
      <c r="J85" s="3"/>
      <c r="K85" s="3"/>
      <c r="L85" s="3"/>
      <c r="M85" s="3"/>
      <c r="N85" s="3"/>
      <c r="O85" s="3"/>
      <c r="P85" s="3"/>
      <c r="Q85" s="3"/>
    </row>
    <row r="86" spans="1:17" x14ac:dyDescent="0.2">
      <c r="A86" s="1"/>
      <c r="B86" s="10"/>
      <c r="C86" s="10"/>
      <c r="D86" s="10"/>
      <c r="E86" s="36"/>
      <c r="F86" s="10"/>
      <c r="G86" s="10"/>
      <c r="H86" s="3"/>
      <c r="I86" s="3"/>
      <c r="J86" s="3"/>
      <c r="K86" s="3"/>
      <c r="L86" s="3"/>
      <c r="M86" s="3"/>
      <c r="N86" s="3"/>
      <c r="O86" s="3"/>
      <c r="P86" s="3"/>
      <c r="Q86" s="3"/>
    </row>
    <row r="87" spans="1:17" x14ac:dyDescent="0.2">
      <c r="A87" s="1"/>
      <c r="B87" s="10"/>
      <c r="C87" s="10"/>
      <c r="D87" s="10"/>
      <c r="E87" s="36"/>
      <c r="F87" s="10"/>
      <c r="G87" s="10"/>
      <c r="H87" s="3"/>
      <c r="I87" s="3"/>
      <c r="J87" s="3"/>
      <c r="K87" s="3"/>
      <c r="L87" s="3"/>
      <c r="M87" s="3"/>
      <c r="N87" s="3"/>
      <c r="O87" s="3"/>
      <c r="P87" s="3"/>
      <c r="Q87" s="3"/>
    </row>
    <row r="88" spans="1:17" x14ac:dyDescent="0.2">
      <c r="A88" s="1"/>
      <c r="B88" s="10"/>
      <c r="C88" s="10"/>
      <c r="D88" s="10"/>
      <c r="E88" s="36"/>
      <c r="F88" s="10"/>
      <c r="G88" s="10"/>
      <c r="H88" s="3"/>
      <c r="I88" s="3"/>
      <c r="J88" s="3"/>
      <c r="K88" s="3"/>
      <c r="L88" s="3"/>
      <c r="M88" s="3"/>
      <c r="N88" s="3"/>
      <c r="O88" s="3"/>
      <c r="P88" s="3"/>
      <c r="Q88" s="3"/>
    </row>
    <row r="89" spans="1:17" x14ac:dyDescent="0.2">
      <c r="A89" s="1"/>
      <c r="B89" s="10"/>
      <c r="C89" s="10"/>
      <c r="D89" s="10"/>
      <c r="E89" s="36"/>
      <c r="F89" s="10"/>
      <c r="G89" s="10"/>
      <c r="H89" s="3"/>
      <c r="I89" s="3"/>
      <c r="J89" s="3"/>
      <c r="K89" s="3"/>
      <c r="L89" s="3"/>
      <c r="M89" s="3"/>
      <c r="N89" s="3"/>
      <c r="O89" s="3"/>
      <c r="P89" s="3"/>
      <c r="Q89" s="3"/>
    </row>
    <row r="90" spans="1:17" x14ac:dyDescent="0.2">
      <c r="A90" s="1"/>
      <c r="B90" s="10"/>
      <c r="C90" s="10"/>
      <c r="D90" s="10"/>
      <c r="E90" s="36"/>
      <c r="F90" s="10"/>
      <c r="G90" s="10"/>
      <c r="H90" s="3"/>
      <c r="I90" s="3"/>
      <c r="J90" s="3"/>
      <c r="K90" s="3"/>
      <c r="L90" s="3"/>
      <c r="M90" s="3"/>
      <c r="N90" s="3"/>
      <c r="O90" s="3"/>
      <c r="P90" s="3"/>
      <c r="Q90" s="3"/>
    </row>
    <row r="91" spans="1:17" x14ac:dyDescent="0.2">
      <c r="A91" s="1"/>
      <c r="B91" s="10"/>
      <c r="C91" s="10"/>
      <c r="D91" s="10"/>
      <c r="E91" s="36"/>
      <c r="F91" s="10"/>
      <c r="G91" s="10"/>
      <c r="H91" s="3"/>
      <c r="I91" s="3"/>
      <c r="J91" s="3"/>
      <c r="K91" s="3"/>
      <c r="L91" s="3"/>
      <c r="M91" s="3"/>
      <c r="N91" s="3"/>
      <c r="O91" s="3"/>
      <c r="P91" s="3"/>
      <c r="Q91" s="3"/>
    </row>
    <row r="92" spans="1:17" x14ac:dyDescent="0.2">
      <c r="A92" s="1"/>
      <c r="B92" s="10"/>
      <c r="C92" s="10"/>
      <c r="D92" s="10"/>
      <c r="E92" s="36"/>
      <c r="F92" s="10"/>
      <c r="G92" s="10"/>
      <c r="H92" s="3"/>
      <c r="I92" s="3"/>
      <c r="J92" s="3"/>
      <c r="K92" s="3"/>
      <c r="L92" s="3"/>
      <c r="M92" s="3"/>
      <c r="N92" s="3"/>
      <c r="O92" s="3"/>
      <c r="P92" s="3"/>
      <c r="Q92" s="3"/>
    </row>
    <row r="93" spans="1:17" x14ac:dyDescent="0.2">
      <c r="A93" s="1"/>
      <c r="B93" s="10"/>
      <c r="C93" s="10"/>
      <c r="D93" s="10"/>
      <c r="E93" s="36"/>
      <c r="F93" s="10"/>
      <c r="G93" s="10"/>
      <c r="H93" s="3"/>
      <c r="I93" s="3"/>
      <c r="J93" s="3"/>
      <c r="K93" s="3"/>
      <c r="L93" s="3"/>
      <c r="M93" s="3"/>
      <c r="N93" s="3"/>
      <c r="O93" s="3"/>
      <c r="P93" s="3"/>
      <c r="Q93" s="3"/>
    </row>
    <row r="94" spans="1:17" x14ac:dyDescent="0.2">
      <c r="A94" s="1"/>
      <c r="B94" s="10"/>
      <c r="C94" s="10"/>
      <c r="D94" s="10"/>
      <c r="E94" s="36"/>
      <c r="F94" s="10"/>
      <c r="G94" s="10"/>
      <c r="H94" s="3"/>
      <c r="I94" s="3"/>
      <c r="J94" s="3"/>
      <c r="K94" s="3"/>
      <c r="L94" s="3"/>
      <c r="M94" s="3"/>
      <c r="N94" s="3"/>
      <c r="O94" s="3"/>
      <c r="P94" s="3"/>
      <c r="Q94" s="3"/>
    </row>
    <row r="95" spans="1:17" x14ac:dyDescent="0.2">
      <c r="A95" s="1"/>
      <c r="B95" s="10"/>
      <c r="C95" s="10"/>
      <c r="D95" s="10"/>
      <c r="E95" s="36"/>
      <c r="F95" s="10"/>
      <c r="G95" s="10"/>
      <c r="H95" s="3"/>
      <c r="I95" s="3"/>
      <c r="J95" s="3"/>
      <c r="K95" s="3"/>
      <c r="L95" s="3"/>
      <c r="M95" s="3"/>
      <c r="N95" s="3"/>
      <c r="O95" s="3"/>
      <c r="P95" s="3"/>
      <c r="Q95" s="3"/>
    </row>
    <row r="96" spans="1:17" x14ac:dyDescent="0.2">
      <c r="A96" s="1"/>
      <c r="B96" s="10"/>
      <c r="C96" s="10"/>
      <c r="D96" s="10"/>
      <c r="E96" s="36"/>
      <c r="F96" s="10"/>
      <c r="G96" s="10"/>
      <c r="H96" s="3"/>
      <c r="I96" s="3"/>
      <c r="J96" s="3"/>
      <c r="K96" s="3"/>
      <c r="L96" s="3"/>
      <c r="M96" s="3"/>
      <c r="N96" s="3"/>
      <c r="O96" s="3"/>
      <c r="P96" s="3"/>
      <c r="Q96" s="3"/>
    </row>
    <row r="97" spans="1:17" x14ac:dyDescent="0.2">
      <c r="A97" s="1"/>
      <c r="B97" s="10"/>
      <c r="C97" s="10"/>
      <c r="D97" s="10"/>
      <c r="E97" s="36"/>
      <c r="F97" s="10"/>
      <c r="G97" s="10"/>
      <c r="H97" s="3"/>
      <c r="I97" s="3"/>
      <c r="J97" s="3"/>
      <c r="K97" s="3"/>
      <c r="L97" s="3"/>
      <c r="M97" s="3"/>
      <c r="N97" s="3"/>
      <c r="O97" s="3"/>
      <c r="P97" s="3"/>
      <c r="Q97" s="3"/>
    </row>
    <row r="98" spans="1:17" x14ac:dyDescent="0.2">
      <c r="A98" s="1"/>
      <c r="B98" s="10"/>
      <c r="C98" s="10"/>
      <c r="D98" s="10"/>
      <c r="E98" s="36"/>
      <c r="F98" s="10"/>
      <c r="G98" s="10"/>
      <c r="H98" s="3"/>
      <c r="I98" s="3"/>
      <c r="J98" s="3"/>
      <c r="K98" s="3"/>
      <c r="L98" s="3"/>
      <c r="M98" s="3"/>
      <c r="N98" s="3"/>
      <c r="O98" s="3"/>
      <c r="P98" s="3"/>
      <c r="Q98" s="3"/>
    </row>
    <row r="99" spans="1:17" x14ac:dyDescent="0.2">
      <c r="A99" s="1"/>
      <c r="B99" s="10"/>
      <c r="C99" s="10"/>
      <c r="D99" s="10"/>
      <c r="E99" s="36"/>
      <c r="F99" s="10"/>
      <c r="G99" s="10"/>
      <c r="H99" s="3"/>
      <c r="I99" s="3"/>
      <c r="J99" s="3"/>
      <c r="K99" s="3"/>
      <c r="L99" s="3"/>
      <c r="M99" s="3"/>
      <c r="N99" s="3"/>
      <c r="O99" s="3"/>
      <c r="P99" s="3"/>
      <c r="Q99" s="3"/>
    </row>
    <row r="100" spans="1:17" x14ac:dyDescent="0.2">
      <c r="A100" s="1"/>
      <c r="B100" s="10"/>
      <c r="C100" s="10"/>
      <c r="D100" s="10"/>
      <c r="E100" s="36"/>
      <c r="F100" s="10"/>
      <c r="G100" s="10"/>
      <c r="H100" s="3"/>
      <c r="I100" s="3"/>
      <c r="J100" s="3"/>
      <c r="K100" s="3"/>
      <c r="L100" s="3"/>
      <c r="M100" s="3"/>
      <c r="N100" s="3"/>
      <c r="O100" s="3"/>
      <c r="P100" s="3"/>
      <c r="Q100" s="3"/>
    </row>
    <row r="101" spans="1:17" x14ac:dyDescent="0.2">
      <c r="A101" s="1"/>
      <c r="B101" s="10"/>
      <c r="C101" s="10"/>
      <c r="D101" s="10"/>
      <c r="E101" s="36"/>
      <c r="F101" s="10"/>
      <c r="G101" s="10"/>
      <c r="H101" s="3"/>
      <c r="I101" s="3"/>
      <c r="J101" s="3"/>
      <c r="K101" s="3"/>
      <c r="L101" s="3"/>
      <c r="M101" s="3"/>
      <c r="N101" s="3"/>
      <c r="O101" s="3"/>
      <c r="P101" s="3"/>
      <c r="Q101" s="3"/>
    </row>
    <row r="102" spans="1:17" x14ac:dyDescent="0.2">
      <c r="A102" s="1"/>
      <c r="B102" s="10"/>
      <c r="C102" s="10"/>
      <c r="D102" s="10"/>
      <c r="E102" s="36"/>
      <c r="F102" s="10"/>
      <c r="G102" s="10"/>
      <c r="H102" s="3"/>
      <c r="I102" s="3"/>
      <c r="J102" s="3"/>
      <c r="K102" s="3"/>
      <c r="L102" s="3"/>
      <c r="M102" s="3"/>
      <c r="N102" s="3"/>
      <c r="O102" s="3"/>
      <c r="P102" s="3"/>
      <c r="Q102" s="3"/>
    </row>
    <row r="103" spans="1:17" x14ac:dyDescent="0.2">
      <c r="A103" s="1"/>
      <c r="B103" s="10"/>
      <c r="C103" s="10"/>
      <c r="D103" s="10"/>
      <c r="E103" s="36"/>
      <c r="F103" s="10"/>
      <c r="G103" s="10"/>
      <c r="H103" s="3"/>
      <c r="I103" s="3"/>
      <c r="J103" s="3"/>
      <c r="K103" s="3"/>
      <c r="L103" s="3"/>
      <c r="M103" s="3"/>
      <c r="N103" s="3"/>
      <c r="O103" s="3"/>
      <c r="P103" s="3"/>
      <c r="Q103" s="3"/>
    </row>
    <row r="104" spans="1:17" x14ac:dyDescent="0.2">
      <c r="A104" s="1"/>
      <c r="B104" s="10"/>
      <c r="C104" s="10"/>
      <c r="D104" s="10"/>
      <c r="E104" s="36"/>
      <c r="F104" s="10"/>
      <c r="G104" s="10"/>
      <c r="H104" s="3"/>
      <c r="I104" s="3"/>
      <c r="J104" s="3"/>
      <c r="K104" s="3"/>
      <c r="L104" s="3"/>
      <c r="M104" s="3"/>
      <c r="N104" s="3"/>
      <c r="O104" s="3"/>
      <c r="P104" s="3"/>
      <c r="Q104" s="3"/>
    </row>
    <row r="105" spans="1:17" x14ac:dyDescent="0.2">
      <c r="A105" s="1"/>
      <c r="B105" s="10"/>
      <c r="C105" s="10"/>
      <c r="D105" s="10"/>
      <c r="E105" s="36"/>
      <c r="F105" s="10"/>
      <c r="G105" s="10"/>
      <c r="H105" s="3"/>
      <c r="I105" s="3"/>
      <c r="J105" s="3"/>
      <c r="K105" s="3"/>
      <c r="L105" s="3"/>
      <c r="M105" s="3"/>
      <c r="N105" s="3"/>
      <c r="O105" s="3"/>
      <c r="P105" s="3"/>
      <c r="Q105" s="3"/>
    </row>
    <row r="106" spans="1:17" x14ac:dyDescent="0.2">
      <c r="A106" s="1"/>
      <c r="B106" s="10"/>
      <c r="C106" s="10"/>
      <c r="D106" s="10"/>
      <c r="E106" s="36"/>
      <c r="F106" s="10"/>
      <c r="G106" s="10"/>
      <c r="H106" s="3"/>
      <c r="I106" s="3"/>
      <c r="J106" s="3"/>
      <c r="K106" s="3"/>
      <c r="L106" s="3"/>
      <c r="M106" s="3"/>
      <c r="N106" s="3"/>
      <c r="O106" s="3"/>
      <c r="P106" s="3"/>
      <c r="Q106" s="3"/>
    </row>
    <row r="107" spans="1:17" x14ac:dyDescent="0.2">
      <c r="A107" s="1"/>
      <c r="B107" s="10"/>
      <c r="C107" s="10"/>
      <c r="D107" s="10"/>
      <c r="E107" s="36"/>
      <c r="F107" s="10"/>
      <c r="G107" s="10"/>
      <c r="H107" s="3"/>
      <c r="I107" s="3"/>
      <c r="J107" s="3"/>
      <c r="K107" s="3"/>
      <c r="L107" s="3"/>
      <c r="M107" s="3"/>
      <c r="N107" s="3"/>
      <c r="O107" s="3"/>
      <c r="P107" s="3"/>
      <c r="Q107" s="3"/>
    </row>
    <row r="108" spans="1:17" x14ac:dyDescent="0.2">
      <c r="A108" s="1"/>
      <c r="B108" s="10"/>
      <c r="C108" s="10"/>
      <c r="D108" s="10"/>
      <c r="E108" s="36"/>
      <c r="F108" s="10"/>
      <c r="G108" s="10"/>
      <c r="H108" s="3"/>
      <c r="I108" s="3"/>
      <c r="J108" s="3"/>
      <c r="K108" s="3"/>
      <c r="L108" s="3"/>
      <c r="M108" s="3"/>
      <c r="N108" s="3"/>
      <c r="O108" s="3"/>
      <c r="P108" s="3"/>
      <c r="Q108" s="3"/>
    </row>
    <row r="109" spans="1:17" x14ac:dyDescent="0.2">
      <c r="A109" s="1"/>
      <c r="B109" s="10"/>
      <c r="C109" s="10"/>
      <c r="D109" s="10"/>
      <c r="E109" s="36"/>
      <c r="F109" s="10"/>
      <c r="G109" s="10"/>
      <c r="H109" s="3"/>
      <c r="I109" s="3"/>
      <c r="J109" s="3"/>
      <c r="K109" s="3"/>
      <c r="L109" s="3"/>
      <c r="M109" s="3"/>
      <c r="N109" s="3"/>
      <c r="O109" s="3"/>
      <c r="P109" s="3"/>
      <c r="Q109" s="3"/>
    </row>
    <row r="110" spans="1:17" x14ac:dyDescent="0.2">
      <c r="A110" s="1"/>
      <c r="B110" s="10"/>
      <c r="C110" s="10"/>
      <c r="D110" s="10"/>
      <c r="E110" s="36"/>
      <c r="F110" s="10"/>
      <c r="G110" s="10"/>
      <c r="H110" s="3"/>
      <c r="I110" s="3"/>
      <c r="J110" s="3"/>
      <c r="K110" s="3"/>
      <c r="L110" s="3"/>
      <c r="M110" s="3"/>
      <c r="N110" s="3"/>
      <c r="O110" s="3"/>
      <c r="P110" s="3"/>
      <c r="Q110" s="3"/>
    </row>
    <row r="111" spans="1:17" x14ac:dyDescent="0.2">
      <c r="A111" s="1"/>
      <c r="B111" s="10"/>
      <c r="C111" s="10"/>
      <c r="D111" s="10"/>
      <c r="E111" s="36"/>
      <c r="F111" s="10"/>
      <c r="G111" s="10"/>
      <c r="H111" s="3"/>
      <c r="I111" s="3"/>
      <c r="J111" s="3"/>
      <c r="K111" s="3"/>
      <c r="L111" s="3"/>
      <c r="M111" s="3"/>
      <c r="N111" s="3"/>
      <c r="O111" s="3"/>
      <c r="P111" s="3"/>
      <c r="Q111" s="3"/>
    </row>
    <row r="112" spans="1:17" x14ac:dyDescent="0.2">
      <c r="A112" s="1"/>
      <c r="B112" s="10"/>
      <c r="C112" s="10"/>
      <c r="D112" s="10"/>
      <c r="E112" s="36"/>
      <c r="F112" s="10"/>
      <c r="G112" s="10"/>
      <c r="H112" s="3"/>
      <c r="I112" s="3"/>
      <c r="J112" s="3"/>
      <c r="K112" s="3"/>
      <c r="L112" s="3"/>
      <c r="M112" s="3"/>
      <c r="N112" s="3"/>
      <c r="O112" s="3"/>
      <c r="P112" s="3"/>
      <c r="Q112" s="3"/>
    </row>
    <row r="113" spans="1:17" x14ac:dyDescent="0.2">
      <c r="A113" s="1"/>
      <c r="B113" s="10"/>
      <c r="C113" s="10"/>
      <c r="D113" s="10"/>
      <c r="E113" s="36"/>
      <c r="F113" s="10"/>
      <c r="G113" s="10"/>
      <c r="H113" s="3"/>
      <c r="I113" s="3"/>
      <c r="J113" s="3"/>
      <c r="K113" s="3"/>
      <c r="L113" s="3"/>
      <c r="M113" s="3"/>
      <c r="N113" s="3"/>
      <c r="O113" s="3"/>
      <c r="P113" s="3"/>
      <c r="Q113" s="3"/>
    </row>
    <row r="114" spans="1:17" x14ac:dyDescent="0.2">
      <c r="A114" s="1"/>
      <c r="B114" s="10"/>
      <c r="C114" s="10"/>
      <c r="D114" s="10"/>
      <c r="E114" s="36"/>
      <c r="F114" s="10"/>
      <c r="G114" s="10"/>
      <c r="H114" s="3"/>
      <c r="I114" s="3"/>
      <c r="J114" s="3"/>
      <c r="K114" s="3"/>
      <c r="L114" s="3"/>
      <c r="M114" s="3"/>
      <c r="N114" s="3"/>
      <c r="O114" s="3"/>
      <c r="P114" s="3"/>
      <c r="Q114" s="3"/>
    </row>
    <row r="115" spans="1:17" x14ac:dyDescent="0.2">
      <c r="A115" s="1"/>
      <c r="B115" s="10"/>
      <c r="C115" s="10"/>
      <c r="D115" s="10"/>
      <c r="E115" s="36"/>
      <c r="F115" s="10"/>
      <c r="G115" s="10"/>
      <c r="H115" s="3"/>
      <c r="I115" s="3"/>
      <c r="J115" s="3"/>
      <c r="K115" s="3"/>
      <c r="L115" s="3"/>
      <c r="M115" s="3"/>
      <c r="N115" s="3"/>
      <c r="O115" s="3"/>
      <c r="P115" s="3"/>
      <c r="Q115" s="3"/>
    </row>
    <row r="116" spans="1:17" x14ac:dyDescent="0.2">
      <c r="A116" s="1"/>
      <c r="B116" s="10"/>
      <c r="C116" s="10"/>
      <c r="D116" s="10"/>
      <c r="E116" s="36"/>
      <c r="F116" s="10"/>
      <c r="G116" s="10"/>
      <c r="H116" s="3"/>
      <c r="I116" s="3"/>
      <c r="J116" s="3"/>
      <c r="K116" s="3"/>
      <c r="L116" s="3"/>
      <c r="M116" s="3"/>
      <c r="N116" s="3"/>
      <c r="O116" s="3"/>
      <c r="P116" s="3"/>
      <c r="Q116" s="3"/>
    </row>
    <row r="117" spans="1:17" x14ac:dyDescent="0.2">
      <c r="A117" s="1"/>
      <c r="B117" s="10"/>
      <c r="C117" s="10"/>
      <c r="D117" s="10"/>
      <c r="E117" s="36"/>
      <c r="F117" s="10"/>
      <c r="G117" s="10"/>
      <c r="H117" s="3"/>
      <c r="I117" s="3"/>
      <c r="J117" s="3"/>
      <c r="K117" s="3"/>
      <c r="L117" s="3"/>
      <c r="M117" s="3"/>
      <c r="N117" s="3"/>
      <c r="O117" s="3"/>
      <c r="P117" s="3"/>
      <c r="Q117" s="3"/>
    </row>
    <row r="118" spans="1:17" x14ac:dyDescent="0.2">
      <c r="A118" s="1"/>
      <c r="B118" s="10"/>
      <c r="C118" s="10"/>
      <c r="D118" s="10"/>
      <c r="E118" s="36"/>
      <c r="F118" s="10"/>
      <c r="G118" s="10"/>
      <c r="H118" s="3"/>
      <c r="I118" s="3"/>
      <c r="J118" s="3"/>
      <c r="K118" s="3"/>
      <c r="L118" s="3"/>
      <c r="M118" s="3"/>
      <c r="N118" s="3"/>
      <c r="O118" s="3"/>
      <c r="P118" s="3"/>
      <c r="Q118" s="3"/>
    </row>
    <row r="119" spans="1:17" x14ac:dyDescent="0.2">
      <c r="A119" s="1"/>
      <c r="B119" s="10"/>
      <c r="C119" s="10"/>
      <c r="D119" s="10"/>
      <c r="E119" s="36"/>
      <c r="F119" s="10"/>
      <c r="G119" s="10"/>
      <c r="H119" s="3"/>
      <c r="I119" s="3"/>
      <c r="J119" s="3"/>
      <c r="K119" s="3"/>
      <c r="L119" s="3"/>
      <c r="M119" s="3"/>
      <c r="N119" s="3"/>
      <c r="O119" s="3"/>
      <c r="P119" s="3"/>
      <c r="Q119" s="3"/>
    </row>
    <row r="120" spans="1:17" x14ac:dyDescent="0.2">
      <c r="A120" s="1"/>
      <c r="B120" s="10"/>
      <c r="C120" s="10"/>
      <c r="D120" s="10"/>
      <c r="E120" s="36"/>
      <c r="F120" s="10"/>
      <c r="G120" s="10"/>
      <c r="H120" s="3"/>
      <c r="I120" s="3"/>
      <c r="J120" s="3"/>
      <c r="K120" s="3"/>
      <c r="L120" s="3"/>
      <c r="M120" s="3"/>
      <c r="N120" s="3"/>
      <c r="O120" s="3"/>
      <c r="P120" s="3"/>
      <c r="Q120" s="3"/>
    </row>
    <row r="121" spans="1:17" x14ac:dyDescent="0.2">
      <c r="A121" s="1"/>
      <c r="B121" s="10"/>
      <c r="C121" s="10"/>
      <c r="D121" s="10"/>
      <c r="E121" s="36"/>
      <c r="F121" s="10"/>
      <c r="G121" s="10"/>
      <c r="H121" s="3"/>
      <c r="I121" s="3"/>
      <c r="J121" s="3"/>
      <c r="K121" s="3"/>
      <c r="L121" s="3"/>
      <c r="M121" s="3"/>
      <c r="N121" s="3"/>
      <c r="O121" s="3"/>
      <c r="P121" s="3"/>
      <c r="Q121" s="3"/>
    </row>
    <row r="122" spans="1:17" x14ac:dyDescent="0.2">
      <c r="A122" s="1"/>
      <c r="B122" s="10"/>
      <c r="C122" s="10"/>
      <c r="D122" s="10"/>
      <c r="E122" s="36"/>
      <c r="F122" s="10"/>
      <c r="G122" s="10"/>
      <c r="H122" s="3"/>
      <c r="I122" s="3"/>
      <c r="J122" s="3"/>
      <c r="K122" s="3"/>
      <c r="L122" s="3"/>
      <c r="M122" s="3"/>
      <c r="N122" s="3"/>
      <c r="O122" s="3"/>
      <c r="P122" s="3"/>
      <c r="Q122" s="3"/>
    </row>
    <row r="123" spans="1:17" x14ac:dyDescent="0.2">
      <c r="A123" s="1"/>
      <c r="B123" s="10"/>
      <c r="C123" s="10"/>
      <c r="D123" s="10"/>
      <c r="E123" s="10"/>
      <c r="F123" s="10"/>
      <c r="G123" s="10"/>
      <c r="H123" s="3"/>
      <c r="I123" s="3"/>
      <c r="J123" s="3"/>
      <c r="K123" s="3"/>
      <c r="L123" s="3"/>
      <c r="M123" s="3"/>
      <c r="N123" s="3"/>
      <c r="O123" s="3"/>
      <c r="P123" s="3"/>
      <c r="Q123" s="3"/>
    </row>
    <row r="124" spans="1:17" x14ac:dyDescent="0.2">
      <c r="A124" s="1"/>
      <c r="B124" s="10"/>
      <c r="C124" s="10"/>
      <c r="D124" s="10"/>
      <c r="E124" s="10"/>
      <c r="F124" s="10"/>
      <c r="G124" s="10"/>
      <c r="H124" s="3"/>
      <c r="I124" s="3"/>
      <c r="J124" s="3"/>
      <c r="K124" s="3"/>
      <c r="L124" s="3"/>
      <c r="M124" s="3"/>
      <c r="N124" s="3"/>
      <c r="O124" s="3"/>
      <c r="P124" s="3"/>
      <c r="Q124" s="3"/>
    </row>
    <row r="125" spans="1:17" x14ac:dyDescent="0.2">
      <c r="A125" s="1"/>
      <c r="B125" s="10"/>
      <c r="C125" s="10"/>
      <c r="D125" s="10"/>
      <c r="E125" s="10"/>
      <c r="F125" s="10"/>
      <c r="G125" s="10"/>
      <c r="H125" s="3"/>
      <c r="I125" s="3"/>
      <c r="J125" s="3"/>
      <c r="K125" s="3"/>
      <c r="L125" s="3"/>
      <c r="M125" s="3"/>
      <c r="N125" s="3"/>
      <c r="O125" s="3"/>
      <c r="P125" s="3"/>
      <c r="Q125" s="3"/>
    </row>
    <row r="126" spans="1:17" x14ac:dyDescent="0.2">
      <c r="A126" s="1"/>
      <c r="B126" s="10"/>
      <c r="C126" s="10"/>
      <c r="D126" s="10"/>
      <c r="E126" s="10"/>
      <c r="F126" s="10"/>
      <c r="G126" s="10"/>
      <c r="H126" s="3"/>
      <c r="I126" s="3"/>
      <c r="J126" s="3"/>
      <c r="K126" s="3"/>
      <c r="L126" s="3"/>
      <c r="M126" s="3"/>
      <c r="N126" s="3"/>
      <c r="O126" s="3"/>
      <c r="P126" s="3"/>
      <c r="Q126" s="3"/>
    </row>
    <row r="127" spans="1:17" x14ac:dyDescent="0.2">
      <c r="A127" s="1"/>
      <c r="B127" s="10"/>
      <c r="C127" s="10"/>
      <c r="D127" s="10"/>
      <c r="E127" s="10"/>
      <c r="F127" s="10"/>
      <c r="G127" s="10"/>
      <c r="H127" s="3"/>
      <c r="I127" s="3"/>
      <c r="J127" s="3"/>
      <c r="K127" s="3"/>
      <c r="L127" s="3"/>
      <c r="M127" s="3"/>
      <c r="N127" s="3"/>
      <c r="O127" s="3"/>
      <c r="P127" s="3"/>
      <c r="Q127" s="3"/>
    </row>
    <row r="128" spans="1:17" x14ac:dyDescent="0.2">
      <c r="A128" s="1"/>
      <c r="B128" s="10"/>
      <c r="C128" s="10"/>
      <c r="D128" s="10"/>
      <c r="E128" s="10"/>
      <c r="F128" s="10"/>
      <c r="G128" s="10"/>
      <c r="H128" s="3"/>
      <c r="I128" s="3"/>
      <c r="J128" s="3"/>
      <c r="K128" s="3"/>
      <c r="L128" s="3"/>
      <c r="M128" s="3"/>
      <c r="N128" s="3"/>
      <c r="O128" s="3"/>
      <c r="P128" s="3"/>
      <c r="Q128" s="3"/>
    </row>
    <row r="129" spans="1:17" x14ac:dyDescent="0.2">
      <c r="A129" s="1"/>
      <c r="B129" s="10"/>
      <c r="C129" s="10"/>
      <c r="D129" s="10"/>
      <c r="E129" s="10"/>
      <c r="F129" s="10"/>
      <c r="G129" s="10"/>
      <c r="H129" s="3"/>
      <c r="I129" s="3"/>
      <c r="J129" s="3"/>
      <c r="K129" s="3"/>
      <c r="L129" s="3"/>
      <c r="M129" s="3"/>
      <c r="N129" s="3"/>
      <c r="O129" s="3"/>
      <c r="P129" s="3"/>
      <c r="Q129" s="3"/>
    </row>
    <row r="130" spans="1:17" x14ac:dyDescent="0.2">
      <c r="A130" s="1"/>
      <c r="B130" s="10"/>
      <c r="C130" s="10"/>
      <c r="D130" s="10"/>
      <c r="E130" s="10"/>
      <c r="F130" s="10"/>
      <c r="G130" s="10"/>
      <c r="H130" s="3"/>
      <c r="I130" s="3"/>
      <c r="J130" s="3"/>
      <c r="K130" s="3"/>
      <c r="L130" s="3"/>
      <c r="M130" s="3"/>
      <c r="N130" s="3"/>
      <c r="O130" s="3"/>
      <c r="P130" s="3"/>
      <c r="Q130" s="3"/>
    </row>
    <row r="131" spans="1:17" x14ac:dyDescent="0.2">
      <c r="A131" s="1"/>
      <c r="H131" s="3"/>
      <c r="I131" s="3"/>
      <c r="J131" s="3"/>
      <c r="K131" s="3"/>
      <c r="L131" s="3"/>
      <c r="M131" s="3"/>
      <c r="N131" s="3"/>
      <c r="O131" s="3"/>
      <c r="P131" s="3"/>
      <c r="Q131" s="3"/>
    </row>
    <row r="132" spans="1:17" x14ac:dyDescent="0.2">
      <c r="A132" s="1"/>
      <c r="H132" s="3"/>
      <c r="I132" s="3"/>
      <c r="J132" s="3"/>
      <c r="K132" s="3"/>
      <c r="L132" s="3"/>
      <c r="M132" s="3"/>
      <c r="N132" s="3"/>
      <c r="O132" s="3"/>
      <c r="P132" s="3"/>
      <c r="Q132" s="3"/>
    </row>
    <row r="133" spans="1:17" x14ac:dyDescent="0.2">
      <c r="A133" s="1"/>
      <c r="H133" s="3"/>
      <c r="I133" s="3"/>
      <c r="J133" s="3"/>
      <c r="K133" s="3"/>
      <c r="L133" s="3"/>
      <c r="M133" s="3"/>
      <c r="N133" s="3"/>
      <c r="O133" s="3"/>
      <c r="P133" s="3"/>
      <c r="Q133" s="3"/>
    </row>
    <row r="134" spans="1:17" x14ac:dyDescent="0.2">
      <c r="A134" s="1"/>
      <c r="H134" s="3"/>
      <c r="I134" s="3"/>
      <c r="J134" s="3"/>
      <c r="K134" s="3"/>
      <c r="L134" s="3"/>
      <c r="M134" s="3"/>
      <c r="N134" s="3"/>
      <c r="O134" s="3"/>
      <c r="P134" s="3"/>
      <c r="Q134" s="3"/>
    </row>
    <row r="135" spans="1:17" x14ac:dyDescent="0.2">
      <c r="A135" s="1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</row>
    <row r="136" spans="1:17" x14ac:dyDescent="0.2">
      <c r="A136" s="1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</row>
    <row r="137" spans="1:17" x14ac:dyDescent="0.2">
      <c r="A137" s="1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</row>
    <row r="138" spans="1:17" x14ac:dyDescent="0.2"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</row>
    <row r="139" spans="1:17" x14ac:dyDescent="0.2"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</row>
    <row r="140" spans="1:17" x14ac:dyDescent="0.2"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</row>
    <row r="141" spans="1:17" x14ac:dyDescent="0.2"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</row>
    <row r="142" spans="1:17" x14ac:dyDescent="0.2"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</row>
  </sheetData>
  <sheetProtection sheet="1" insertHyperlinks="0" autoFilter="0" pivotTables="0"/>
  <mergeCells count="5">
    <mergeCell ref="B2:E3"/>
    <mergeCell ref="F2:G3"/>
    <mergeCell ref="C4:E4"/>
    <mergeCell ref="C5:E5"/>
    <mergeCell ref="C6:E6"/>
  </mergeCells>
  <conditionalFormatting sqref="C4:E4">
    <cfRule type="expression" dxfId="73" priority="28" stopIfTrue="1">
      <formula>IF($C$4="AWS / FA / Signal &amp; Magnet",1,0)</formula>
    </cfRule>
  </conditionalFormatting>
  <conditionalFormatting sqref="E10:E11">
    <cfRule type="cellIs" dxfId="72" priority="21" stopIfTrue="1" operator="greaterThan">
      <formula>0</formula>
    </cfRule>
  </conditionalFormatting>
  <conditionalFormatting sqref="E27">
    <cfRule type="cellIs" dxfId="71" priority="4" stopIfTrue="1" operator="greaterThan">
      <formula>0</formula>
    </cfRule>
  </conditionalFormatting>
  <conditionalFormatting sqref="E34">
    <cfRule type="cellIs" dxfId="70" priority="3" stopIfTrue="1" operator="greaterThan">
      <formula>0</formula>
    </cfRule>
  </conditionalFormatting>
  <conditionalFormatting sqref="E41">
    <cfRule type="cellIs" dxfId="69" priority="1" stopIfTrue="1" operator="greaterThan">
      <formula>0</formula>
    </cfRule>
  </conditionalFormatting>
  <conditionalFormatting sqref="F9:F16">
    <cfRule type="cellIs" dxfId="68" priority="16" stopIfTrue="1" operator="greaterThan">
      <formula>0</formula>
    </cfRule>
  </conditionalFormatting>
  <conditionalFormatting sqref="F16">
    <cfRule type="cellIs" dxfId="67" priority="17" stopIfTrue="1" operator="lessThan">
      <formula>0</formula>
    </cfRule>
  </conditionalFormatting>
  <conditionalFormatting sqref="F18:F24">
    <cfRule type="cellIs" dxfId="66" priority="11" stopIfTrue="1" operator="greaterThan">
      <formula>0</formula>
    </cfRule>
  </conditionalFormatting>
  <conditionalFormatting sqref="F24">
    <cfRule type="cellIs" dxfId="65" priority="12" stopIfTrue="1" operator="lessThan">
      <formula>0</formula>
    </cfRule>
  </conditionalFormatting>
  <conditionalFormatting sqref="F26:F31">
    <cfRule type="cellIs" dxfId="64" priority="9" stopIfTrue="1" operator="greaterThan">
      <formula>0</formula>
    </cfRule>
  </conditionalFormatting>
  <conditionalFormatting sqref="F31">
    <cfRule type="cellIs" dxfId="63" priority="10" stopIfTrue="1" operator="lessThan">
      <formula>0</formula>
    </cfRule>
  </conditionalFormatting>
  <conditionalFormatting sqref="F34:F38">
    <cfRule type="cellIs" dxfId="62" priority="7" stopIfTrue="1" operator="greaterThan">
      <formula>0</formula>
    </cfRule>
  </conditionalFormatting>
  <conditionalFormatting sqref="F38">
    <cfRule type="cellIs" dxfId="61" priority="8" stopIfTrue="1" operator="lessThan">
      <formula>0</formula>
    </cfRule>
  </conditionalFormatting>
  <conditionalFormatting sqref="F41:F45">
    <cfRule type="cellIs" dxfId="60" priority="2" stopIfTrue="1" operator="greaterThan">
      <formula>0</formula>
    </cfRule>
  </conditionalFormatting>
  <conditionalFormatting sqref="F45">
    <cfRule type="cellIs" dxfId="59" priority="6" stopIfTrue="1" operator="lessThan">
      <formula>0</formula>
    </cfRule>
  </conditionalFormatting>
  <conditionalFormatting sqref="G15">
    <cfRule type="cellIs" dxfId="58" priority="24" stopIfTrue="1" operator="greaterThan">
      <formula>0</formula>
    </cfRule>
  </conditionalFormatting>
  <dataValidations count="7">
    <dataValidation type="list" allowBlank="1" showInputMessage="1" showErrorMessage="1" sqref="D18:D20" xr:uid="{EEE776B2-CAD9-4967-94CD-EB2C95F3DFA5}">
      <formula1>"h, Stk, psch"</formula1>
    </dataValidation>
    <dataValidation type="decimal" operator="greaterThan" allowBlank="1" showInputMessage="1" showErrorMessage="1" sqref="E29 E26 E36 E33 E22 E18:E20 E43 E14 E40 E9 C20" xr:uid="{D0A19384-3B79-4965-B271-FD496120BCE8}">
      <formula1>0</formula1>
    </dataValidation>
    <dataValidation type="decimal" operator="greaterThanOrEqual" allowBlank="1" showInputMessage="1" showErrorMessage="1" sqref="E27 E41 E34 E10:E12" xr:uid="{DAE00901-87E1-45EC-987E-BD5323C1AF56}">
      <formula1>0</formula1>
    </dataValidation>
    <dataValidation type="list" allowBlank="1" showInputMessage="1" showErrorMessage="1" sqref="C4:E4" xr:uid="{EE8436FD-C105-419A-9332-85DE6E2EE3E8}">
      <formula1>$C$66:$C$76</formula1>
    </dataValidation>
    <dataValidation operator="greaterThan" allowBlank="1" showInputMessage="1" showErrorMessage="1" sqref="C9 C40 C33 C26 F26 F33 C12 F40" xr:uid="{1515DC27-E288-4A95-8799-5EBA86B3DE71}"/>
    <dataValidation type="decimal" operator="lessThanOrEqual" allowBlank="1" showInputMessage="1" showErrorMessage="1" sqref="E46" xr:uid="{32DEAD1C-18AD-4048-93D6-F0A2DB813981}">
      <formula1>0</formula1>
    </dataValidation>
    <dataValidation type="decimal" allowBlank="1" showInputMessage="1" showErrorMessage="1" sqref="E16 E24 E31 E38 E45" xr:uid="{4084DCBB-F0D7-420F-801D-F94459D384A8}">
      <formula1>-1</formula1>
      <formula2>1</formula2>
    </dataValidation>
  </dataValidations>
  <pageMargins left="0.70866141732283472" right="0.39370078740157483" top="0.59055118110236227" bottom="0.23622047244094491" header="0.19685039370078741" footer="0.19685039370078741"/>
  <pageSetup paperSize="9" scale="90" orientation="portrait" horizontalDpi="300" verticalDpi="300"/>
  <headerFooter alignWithMargins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4ba692d-279d-4b84-b1a9-12b81bf0a577" xsi:nil="true"/>
    <lcf76f155ced4ddcb4097134ff3c332f xmlns="a25d735b-8880-4b6c-9bf2-2a43541663d1">
      <Terms xmlns="http://schemas.microsoft.com/office/infopath/2007/PartnerControls"/>
    </lcf76f155ced4ddcb4097134ff3c332f>
    <Datum xmlns="a25d735b-8880-4b6c-9bf2-2a43541663d1" xsi:nil="true"/>
    <Anmerkung xmlns="a25d735b-8880-4b6c-9bf2-2a43541663d1" xsi:nil="true"/>
    <SharedWithUsers xmlns="14ba692d-279d-4b84-b1a9-12b81bf0a577">
      <UserInfo>
        <DisplayName/>
        <AccountId xsi:nil="true"/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B1D3B25C50E5947874DCC6C1D85D413" ma:contentTypeVersion="20" ma:contentTypeDescription="Ein neues Dokument erstellen." ma:contentTypeScope="" ma:versionID="837cdb25eb1ef3d08f255c3f93adbb49">
  <xsd:schema xmlns:xsd="http://www.w3.org/2001/XMLSchema" xmlns:xs="http://www.w3.org/2001/XMLSchema" xmlns:p="http://schemas.microsoft.com/office/2006/metadata/properties" xmlns:ns2="a25d735b-8880-4b6c-9bf2-2a43541663d1" xmlns:ns3="14ba692d-279d-4b84-b1a9-12b81bf0a577" targetNamespace="http://schemas.microsoft.com/office/2006/metadata/properties" ma:root="true" ma:fieldsID="e17e17d7f0a6d78d4d3fc00e4240be0d" ns2:_="" ns3:_="">
    <xsd:import namespace="a25d735b-8880-4b6c-9bf2-2a43541663d1"/>
    <xsd:import namespace="14ba692d-279d-4b84-b1a9-12b81bf0a5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Anmerkung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Datu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5d735b-8880-4b6c-9bf2-2a43541663d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Anmerkung" ma:index="21" nillable="true" ma:displayName="Anmerkung" ma:format="Dropdown" ma:internalName="Anmerkung">
      <xsd:simpleType>
        <xsd:restriction base="dms:Text">
          <xsd:maxLength value="255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Bildmarkierungen" ma:readOnly="false" ma:fieldId="{5cf76f15-5ced-4ddc-b409-7134ff3c332f}" ma:taxonomyMulti="true" ma:sspId="f80f6d38-43b1-4def-ac06-3ce7426a3a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Datum" ma:index="27" nillable="true" ma:displayName="Datum" ma:format="DateOnly" ma:internalName="Datum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ba692d-279d-4b84-b1a9-12b81bf0a577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928ac0ea-6932-4c18-9212-985c7a0b0f2b}" ma:internalName="TaxCatchAll" ma:showField="CatchAllData" ma:web="14ba692d-279d-4b84-b1a9-12b81bf0a5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28B248F-66B9-416F-9DDC-1D0BA7D3677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6D6B864-39DD-42CC-ACC0-62C238EAFCC3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cb2b1817-40d9-4357-b9fd-c28c7da31c04"/>
    <ds:schemaRef ds:uri="a765c01e-1463-40f0-9caa-5785df1a196c"/>
    <ds:schemaRef ds:uri="http://www.w3.org/XML/1998/namespace"/>
    <ds:schemaRef ds:uri="http://purl.org/dc/dcmitype/"/>
    <ds:schemaRef ds:uri="14ba692d-279d-4b84-b1a9-12b81bf0a577"/>
    <ds:schemaRef ds:uri="a25d735b-8880-4b6c-9bf2-2a43541663d1"/>
  </ds:schemaRefs>
</ds:datastoreItem>
</file>

<file path=customXml/itemProps3.xml><?xml version="1.0" encoding="utf-8"?>
<ds:datastoreItem xmlns:ds="http://schemas.openxmlformats.org/officeDocument/2006/customXml" ds:itemID="{6EFE24C7-CA46-4C3B-85C3-71FE86D5DFD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25d735b-8880-4b6c-9bf2-2a43541663d1"/>
    <ds:schemaRef ds:uri="14ba692d-279d-4b84-b1a9-12b81bf0a5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42</vt:i4>
      </vt:variant>
    </vt:vector>
  </HeadingPairs>
  <TitlesOfParts>
    <vt:vector size="56" baseType="lpstr">
      <vt:lpstr>FA</vt:lpstr>
      <vt:lpstr>Hand-ATWS</vt:lpstr>
      <vt:lpstr>Sh2</vt:lpstr>
      <vt:lpstr>Lf-Satz</vt:lpstr>
      <vt:lpstr>Lf1</vt:lpstr>
      <vt:lpstr>Lf2-3</vt:lpstr>
      <vt:lpstr>El6</vt:lpstr>
      <vt:lpstr>Sakra</vt:lpstr>
      <vt:lpstr>Sipo</vt:lpstr>
      <vt:lpstr>BEB</vt:lpstr>
      <vt:lpstr>SAS</vt:lpstr>
      <vt:lpstr>Hinweise zu Personal</vt:lpstr>
      <vt:lpstr>Gerät</vt:lpstr>
      <vt:lpstr>Personal</vt:lpstr>
      <vt:lpstr>BEB!Druckbereich</vt:lpstr>
      <vt:lpstr>'El6'!Druckbereich</vt:lpstr>
      <vt:lpstr>FA!Druckbereich</vt:lpstr>
      <vt:lpstr>Gerät!Druckbereich</vt:lpstr>
      <vt:lpstr>'Hand-ATWS'!Druckbereich</vt:lpstr>
      <vt:lpstr>'Hinweise zu Personal'!Druckbereich</vt:lpstr>
      <vt:lpstr>'Lf1'!Druckbereich</vt:lpstr>
      <vt:lpstr>'Lf2-3'!Druckbereich</vt:lpstr>
      <vt:lpstr>'Lf-Satz'!Druckbereich</vt:lpstr>
      <vt:lpstr>Personal!Druckbereich</vt:lpstr>
      <vt:lpstr>Sakra!Druckbereich</vt:lpstr>
      <vt:lpstr>SAS!Druckbereich</vt:lpstr>
      <vt:lpstr>'Sh2'!Druckbereich</vt:lpstr>
      <vt:lpstr>Sipo!Druckbereich</vt:lpstr>
      <vt:lpstr>BEB!VV_BEZEICHNUNG</vt:lpstr>
      <vt:lpstr>Sakra!VV_BEZEICHNUNG</vt:lpstr>
      <vt:lpstr>SAS!VV_BEZEICHNUNG</vt:lpstr>
      <vt:lpstr>Sipo!VV_BEZEICHNUNG</vt:lpstr>
      <vt:lpstr>VV_BEZEICHNUNG</vt:lpstr>
      <vt:lpstr>'El6'!VV_BEZEICHNUNG_1</vt:lpstr>
      <vt:lpstr>FA!VV_BEZEICHNUNG_1</vt:lpstr>
      <vt:lpstr>'Hand-ATWS'!VV_BEZEICHNUNG_1</vt:lpstr>
      <vt:lpstr>'Lf1'!VV_BEZEICHNUNG_1</vt:lpstr>
      <vt:lpstr>'Lf2-3'!VV_BEZEICHNUNG_1</vt:lpstr>
      <vt:lpstr>'Lf-Satz'!VV_BEZEICHNUNG_1</vt:lpstr>
      <vt:lpstr>'Sh2'!VV_BEZEICHNUNG_1</vt:lpstr>
      <vt:lpstr>VV_BEZEICHNUNG_1</vt:lpstr>
      <vt:lpstr>VV_BEZEICHNUNG_2</vt:lpstr>
      <vt:lpstr>BEB!VV_VORGANGSNUMMER</vt:lpstr>
      <vt:lpstr>Sakra!VV_VORGANGSNUMMER</vt:lpstr>
      <vt:lpstr>SAS!VV_VORGANGSNUMMER</vt:lpstr>
      <vt:lpstr>Sipo!VV_VORGANGSNUMMER</vt:lpstr>
      <vt:lpstr>VV_VORGANGSNUMMER</vt:lpstr>
      <vt:lpstr>'El6'!VV_VORGANGSNUMMER_1</vt:lpstr>
      <vt:lpstr>FA!VV_VORGANGSNUMMER_1</vt:lpstr>
      <vt:lpstr>'Hand-ATWS'!VV_VORGANGSNUMMER_1</vt:lpstr>
      <vt:lpstr>'Lf1'!VV_VORGANGSNUMMER_1</vt:lpstr>
      <vt:lpstr>'Lf2-3'!VV_VORGANGSNUMMER_1</vt:lpstr>
      <vt:lpstr>'Lf-Satz'!VV_VORGANGSNUMMER_1</vt:lpstr>
      <vt:lpstr>'Sh2'!VV_VORGANGSNUMMER_1</vt:lpstr>
      <vt:lpstr>VV_VORGANGSNUMMER_1</vt:lpstr>
      <vt:lpstr>VV_VORGANGSNUMMER_2</vt:lpstr>
    </vt:vector>
  </TitlesOfParts>
  <Company>DB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Angaben zur Preisermittlung</dc:title>
  <dc:subject>Sicherungsleistungen u. bauaff. Dstlstg.</dc:subject>
  <dc:creator>Björn Havenstein</dc:creator>
  <cp:lastModifiedBy>Levi Luy</cp:lastModifiedBy>
  <cp:lastPrinted>2023-01-11T11:28:34Z</cp:lastPrinted>
  <dcterms:created xsi:type="dcterms:W3CDTF">2004-04-18T13:33:19Z</dcterms:created>
  <dcterms:modified xsi:type="dcterms:W3CDTF">2026-02-04T15:15:55Z</dcterms:modified>
  <cp:category>AK-SbaD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0x0101001B1D3B25C50E5947874DCC6C1D85D413</vt:lpwstr>
  </property>
  <property fmtid="{D5CDD505-2E9C-101B-9397-08002B2CF9AE}" pid="3" name="MediaServiceImageTags">
    <vt:lpwstr/>
  </property>
  <property fmtid="{D5CDD505-2E9C-101B-9397-08002B2CF9AE}" pid="4" name="Order">
    <vt:r8>2412400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